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790" documentId="13_ncr:1_{F6CB121F-512D-4AA6-A0C1-0FB36C537598}" xr6:coauthVersionLast="47" xr6:coauthVersionMax="47" xr10:uidLastSave="{A76EA93D-CD40-48E2-858B-B0B66FF489CA}"/>
  <bookViews>
    <workbookView xWindow="-109" yWindow="-109" windowWidth="26301" windowHeight="14169" firstSheet="2"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1" l="1"/>
  <c r="J4" i="1"/>
  <c r="I4" i="1"/>
  <c r="B4"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5" i="5"/>
  <c r="B6" i="5"/>
  <c r="B7" i="5"/>
  <c r="B8" i="5"/>
  <c r="B9" i="5"/>
  <c r="B10" i="5"/>
  <c r="B11" i="5"/>
  <c r="B12" i="5"/>
  <c r="B13" i="5"/>
  <c r="B14" i="5"/>
  <c r="B15" i="5"/>
  <c r="B16" i="5"/>
  <c r="B17" i="5"/>
  <c r="B18" i="5"/>
  <c r="B19" i="5"/>
  <c r="B20" i="5"/>
  <c r="B21" i="5"/>
  <c r="B22" i="5"/>
  <c r="B23" i="5"/>
  <c r="B24" i="5"/>
  <c r="B25" i="5"/>
  <c r="B26" i="5"/>
  <c r="B27" i="5"/>
  <c r="B28" i="5"/>
  <c r="B29" i="5"/>
  <c r="B30" i="5"/>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 i="5"/>
  <c r="G4" i="5"/>
  <c r="I4" i="5"/>
  <c r="J4" i="5"/>
  <c r="L4" i="5"/>
  <c r="L3" i="1"/>
  <c r="L5" i="1"/>
  <c r="L6" i="1"/>
  <c r="L7" i="1"/>
  <c r="L8" i="1"/>
  <c r="L9" i="1"/>
  <c r="L10" i="1"/>
  <c r="J3" i="1"/>
  <c r="J5" i="1"/>
  <c r="J6" i="1"/>
  <c r="J7" i="1"/>
  <c r="J8" i="1"/>
  <c r="J9" i="1"/>
  <c r="J10" i="1"/>
  <c r="I3" i="1"/>
  <c r="I5" i="1"/>
  <c r="I6" i="1"/>
  <c r="I7" i="1"/>
  <c r="I8" i="1"/>
  <c r="I9" i="1"/>
  <c r="I10" i="1"/>
  <c r="G3" i="1"/>
  <c r="G4" i="1"/>
  <c r="G5" i="1"/>
  <c r="G6" i="1"/>
  <c r="G7" i="1"/>
  <c r="G8" i="1"/>
  <c r="G9" i="1"/>
  <c r="G10" i="1"/>
  <c r="B3"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<sst xmlns="http://schemas.openxmlformats.org/spreadsheetml/2006/main" count="180293" uniqueCount="39130">
  <si>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</si>
  <si>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</si>
  <si>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</si>
  <si>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</si>
  <si>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</si>
  <si>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</si>
  <si>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</si>
  <si>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</si>
  <si>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</si>
  <si>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</si>
  <si>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</si>
  <si>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</si>
  <si>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</si>
  <si>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</si>
  <si>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</si>
  <si>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</si>
  <si>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</si>
  <si>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</si>
  <si>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</si>
  <si>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</si>
  <si>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</si>
  <si>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</si>
  <si>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</si>
  <si>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</si>
  <si>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</si>
  <si>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</si>
  <si>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</si>
  <si>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</si>
  <si>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</si>
  <si>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</si>
  <si>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</si>
  <si>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</si>
  <si>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</si>
  <si>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</si>
  <si>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</si>
  <si>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</si>
  <si>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</si>
  <si>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</si>
  <si>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</si>
  <si>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</si>
  <si>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</si>
  <si>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</si>
  <si>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</si>
  <si>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</si>
  <si>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</si>
  <si>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</si>
  <si>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</si>
  <si>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</si>
  <si>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</si>
  <si>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</si>
  <si>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</si>
  <si>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</si>
  <si>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</si>
  <si>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</si>
  <si>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</si>
  <si>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</si>
  <si>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</si>
  <si>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</si>
  <si>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</si>
  <si>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</si>
  <si>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</si>
  <si>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</si>
  <si>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</si>
  <si>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</si>
  <si>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</si>
  <si>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</si>
  <si>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</si>
  <si>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</si>
  <si>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</si>
  <si>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</si>
  <si>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</si>
  <si>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</si>
  <si>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</si>
  <si>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</si>
  <si>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</si>
  <si>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</si>
  <si>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</si>
  <si>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</si>
  <si>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</si>
  <si>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</si>
  <si>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</si>
  <si>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</si>
  <si>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</si>
  <si>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</si>
  <si>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</si>
  <si>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</si>
  <si>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</si>
  <si>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</si>
  <si>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</si>
  <si>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</si>
  <si>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</si>
  <si>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</si>
  <si>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</si>
  <si>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</si>
  <si>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</si>
  <si>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</si>
  <si>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</si>
  <si>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</si>
  <si>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</si>
  <si>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</si>
  <si>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</si>
  <si>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</si>
  <si>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</si>
  <si>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</si>
  <si>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</si>
  <si>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</si>
  <si>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</si>
  <si>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</si>
  <si>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</si>
  <si>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</si>
  <si>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</si>
  <si>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</si>
  <si>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</si>
  <si>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</si>
  <si>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</si>
  <si>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</si>
  <si>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</si>
  <si>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</si>
  <si>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</si>
  <si>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</si>
  <si>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</si>
  <si>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</si>
  <si>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</si>
  <si>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</si>
  <si>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</si>
  <si>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</si>
  <si>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</si>
  <si>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</si>
  <si>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</si>
  <si>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</si>
  <si>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</si>
  <si>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</si>
  <si>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</si>
  <si>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</si>
  <si>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</si>
  <si>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</si>
  <si>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</si>
  <si>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</si>
  <si>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</si>
  <si>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</si>
  <si>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</si>
  <si>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</si>
  <si>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</si>
  <si>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</si>
  <si>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</si>
  <si>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</si>
  <si>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</si>
  <si>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</si>
  <si>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</si>
  <si>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</si>
  <si>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</si>
  <si>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</si>
  <si>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</si>
  <si>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</si>
  <si>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</si>
  <si>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</si>
  <si>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</si>
  <si>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</si>
  <si>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</si>
  <si>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</si>
  <si>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</si>
  <si>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</si>
  <si>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</si>
  <si>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</si>
  <si>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</si>
  <si>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</si>
  <si>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</si>
  <si>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</si>
  <si>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</si>
  <si>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</si>
  <si>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</si>
  <si>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</si>
  <si>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</si>
  <si>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</si>
  <si>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</si>
  <si>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</si>
  <si>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</si>
  <si>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</si>
  <si>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</si>
  <si>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</si>
  <si>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</si>
  <si>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</si>
  <si>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</si>
  <si>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</si>
  <si>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</si>
  <si>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</si>
  <si>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</si>
  <si>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</si>
  <si>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</si>
  <si>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</si>
  <si>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</si>
  <si>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</si>
  <si>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</si>
  <si>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</si>
  <si>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</si>
  <si>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</si>
  <si>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</si>
  <si>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</si>
  <si>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</si>
  <si>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</si>
  <si>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</si>
  <si>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</si>
  <si>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</si>
  <si>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</si>
  <si>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</si>
  <si>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</si>
  <si>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</si>
  <si>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</si>
  <si>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</si>
  <si>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</si>
  <si>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</si>
  <si>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</si>
  <si>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</si>
  <si>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</si>
  <si>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</si>
  <si>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</si>
  <si>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</si>
  <si>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</si>
  <si>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</si>
  <si>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</si>
  <si>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</si>
  <si>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</si>
  <si>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</si>
  <si>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</si>
  <si>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</si>
  <si>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</si>
  <si>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</si>
  <si>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</si>
  <si>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</si>
  <si>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</si>
  <si>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</si>
  <si>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</si>
  <si>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</si>
  <si>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</si>
  <si>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</si>
  <si>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</si>
  <si>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</si>
  <si>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</si>
  <si>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</si>
  <si>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</si>
  <si>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</si>
  <si>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</si>
  <si>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</si>
  <si>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</si>
  <si>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</si>
  <si>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</si>
  <si>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</si>
  <si>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</si>
  <si>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</si>
  <si>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</si>
  <si>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</si>
  <si>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</si>
  <si>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</si>
  <si>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</si>
  <si>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</si>
  <si>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</si>
  <si>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</si>
  <si>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</si>
  <si>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</si>
  <si>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</si>
  <si>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</si>
  <si>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</si>
  <si>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</si>
  <si>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</si>
  <si>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</si>
  <si>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</si>
  <si>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</si>
  <si>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</si>
  <si>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</si>
  <si>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</si>
  <si>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</si>
  <si>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</si>
  <si>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</si>
  <si>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</si>
  <si>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</si>
  <si>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</si>
  <si>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</si>
  <si>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</si>
  <si>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</si>
  <si>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</si>
  <si>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</si>
  <si>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</si>
  <si>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</si>
  <si>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</si>
  <si>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</si>
  <si>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</si>
  <si>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</si>
  <si>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</si>
  <si>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</si>
  <si>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</si>
  <si>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</si>
  <si>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</si>
  <si>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</si>
  <si>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</si>
  <si>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</si>
  <si>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</si>
  <si>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</si>
  <si>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</si>
  <si>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</si>
  <si>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</si>
  <si>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</si>
  <si>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</si>
  <si>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</si>
  <si>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</si>
  <si>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</si>
  <si>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</si>
  <si>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</si>
  <si>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</si>
  <si>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</si>
  <si>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</si>
  <si>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</si>
  <si>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</si>
  <si>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</si>
  <si>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</si>
  <si>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</si>
  <si>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</si>
  <si>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</si>
  <si>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</si>
  <si>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</si>
  <si>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</si>
  <si>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</si>
  <si>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</si>
  <si>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</si>
  <si>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</si>
  <si>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</si>
  <si>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</si>
  <si>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</si>
  <si>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</si>
  <si>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</si>
  <si>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</si>
  <si>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</si>
  <si>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</si>
  <si>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</si>
  <si>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</si>
  <si>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</si>
  <si>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</si>
  <si>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</si>
  <si>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</si>
  <si>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</si>
  <si>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</si>
  <si>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</si>
  <si>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</si>
  <si>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</si>
  <si>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</si>
  <si>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</si>
  <si>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</si>
  <si>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</si>
  <si>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</si>
  <si>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</si>
  <si>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</si>
  <si>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</si>
  <si>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</si>
  <si>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</si>
  <si>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</si>
  <si>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</si>
  <si>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</si>
  <si>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</si>
  <si>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</si>
  <si>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</si>
  <si>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</si>
  <si>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</si>
  <si>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</si>
  <si>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</si>
  <si>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</si>
  <si>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</si>
  <si>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</si>
  <si>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</si>
  <si>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</si>
  <si>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</si>
  <si>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</si>
  <si>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</si>
  <si>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</si>
  <si>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</si>
  <si>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</si>
  <si>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</si>
  <si>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</si>
  <si>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</si>
  <si>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</si>
  <si>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</si>
  <si>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</si>
  <si>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</si>
  <si>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</si>
  <si>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</si>
  <si>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</si>
  <si>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</si>
  <si>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</si>
  <si>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</si>
  <si>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</si>
  <si>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</si>
  <si>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</si>
  <si>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</si>
  <si>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</si>
  <si>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</si>
  <si>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</si>
  <si>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</si>
  <si>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</si>
  <si>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</si>
  <si>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</si>
  <si>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</si>
  <si>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</si>
  <si>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</si>
  <si>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</si>
  <si>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</si>
  <si>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</si>
  <si>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</si>
  <si>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</si>
  <si>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</si>
  <si>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</si>
  <si>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</si>
  <si>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</si>
  <si>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</si>
  <si>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</si>
  <si>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</si>
  <si>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</si>
  <si>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</si>
  <si>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</si>
  <si>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</si>
  <si>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</si>
  <si>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</si>
  <si>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</si>
  <si>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</si>
  <si>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</si>
  <si>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</si>
  <si>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</si>
  <si>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</si>
  <si>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</si>
  <si>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</si>
  <si>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</si>
  <si>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</si>
  <si>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</si>
  <si>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</si>
  <si>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</si>
  <si>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</si>
  <si>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</si>
  <si>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</si>
  <si>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</si>
  <si>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</si>
  <si>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</si>
  <si>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</si>
  <si>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</si>
  <si>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</si>
  <si>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</si>
  <si>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</si>
  <si>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</si>
  <si>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</si>
  <si>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</si>
  <si>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</si>
  <si>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</si>
  <si>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</si>
  <si>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</si>
  <si>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</si>
  <si>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</si>
  <si>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</si>
  <si>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</si>
  <si>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</si>
  <si>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</si>
  <si>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</si>
  <si>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</si>
  <si>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</si>
  <si>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</si>
  <si>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</si>
  <si>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</si>
  <si>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</si>
  <si>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</si>
  <si>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</si>
  <si>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</si>
  <si>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</si>
  <si>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</si>
  <si>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</si>
  <si>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</si>
  <si>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</si>
  <si>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</si>
  <si>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</si>
  <si>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</si>
  <si>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</si>
  <si>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</si>
  <si>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</si>
  <si>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</si>
  <si>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</si>
  <si>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</si>
  <si>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</si>
  <si>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</si>
  <si>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</si>
  <si>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</si>
  <si>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</si>
  <si>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</si>
  <si>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</si>
  <si>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</si>
  <si>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</si>
  <si>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</si>
  <si>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</si>
  <si>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</si>
  <si>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</si>
  <si>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</si>
  <si>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</si>
  <si>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</si>
  <si>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</si>
  <si>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</si>
  <si>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</si>
  <si>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</si>
  <si>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</si>
  <si>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</si>
  <si>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</si>
  <si>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</si>
  <si>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</si>
  <si>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</si>
  <si>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</si>
  <si>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</si>
  <si>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</si>
  <si>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</si>
  <si>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</si>
  <si>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</si>
  <si>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</si>
  <si>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</si>
  <si>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</si>
  <si>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</si>
  <si>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</si>
  <si>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</si>
  <si>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</si>
  <si>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</si>
  <si>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</si>
  <si>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</si>
  <si>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</si>
  <si>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</si>
  <si>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</si>
  <si>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</si>
  <si>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</si>
  <si>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</si>
  <si>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</si>
  <si>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</si>
  <si>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</si>
  <si>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</si>
  <si>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</si>
  <si>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</si>
  <si>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</si>
  <si>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</si>
  <si>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</si>
  <si>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</si>
  <si>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</si>
  <si>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</si>
  <si>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</si>
  <si>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</si>
  <si>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</si>
  <si>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</si>
  <si>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</si>
  <si>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</si>
  <si>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</si>
  <si>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</si>
  <si>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</si>
  <si>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</si>
  <si>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</si>
  <si>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</si>
  <si>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</si>
  <si>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</si>
  <si>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</si>
  <si>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</si>
  <si>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</si>
  <si>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</si>
  <si>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</si>
  <si>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</si>
  <si>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</si>
  <si>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</si>
  <si>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</si>
  <si>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</si>
  <si>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</si>
  <si>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</si>
  <si>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</si>
  <si>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</si>
  <si>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</si>
  <si>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</si>
  <si>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</si>
  <si>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</si>
  <si>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</si>
  <si>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</si>
  <si>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</si>
  <si>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</si>
  <si>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</si>
  <si>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</si>
  <si>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</si>
  <si>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</si>
  <si>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</si>
  <si>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</si>
  <si>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</si>
  <si>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</si>
  <si>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</si>
  <si>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</si>
  <si>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</si>
  <si>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</si>
  <si>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</si>
  <si>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</si>
  <si>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</si>
  <si>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</si>
  <si>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</si>
  <si>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</si>
  <si>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</si>
  <si>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</si>
  <si>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</si>
  <si>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</si>
  <si>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</si>
  <si>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</si>
  <si>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</si>
  <si>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</si>
  <si>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</si>
  <si>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</si>
  <si>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</si>
  <si>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</si>
  <si>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</si>
  <si>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</si>
  <si>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</si>
  <si>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</si>
  <si>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</si>
  <si>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</si>
  <si>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</si>
  <si>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</si>
  <si>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</si>
  <si>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</si>
  <si>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</si>
  <si>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</si>
  <si>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</si>
  <si>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</si>
  <si>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</si>
  <si>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</si>
  <si>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</si>
  <si>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</si>
  <si>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</si>
  <si>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</si>
  <si>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</si>
  <si>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</si>
  <si>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</si>
  <si>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</si>
  <si>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</si>
  <si>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</si>
  <si>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</si>
  <si>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</si>
  <si>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</si>
  <si>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</si>
  <si>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</si>
  <si>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</si>
  <si>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</si>
  <si>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</si>
  <si>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</si>
  <si>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</si>
  <si>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</si>
  <si>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</si>
  <si>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</si>
  <si>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</si>
  <si>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</si>
  <si>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</si>
  <si>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</si>
  <si>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</si>
  <si>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</si>
  <si>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</si>
  <si>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</si>
  <si>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</si>
  <si>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</si>
  <si>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</si>
  <si>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</si>
  <si>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</si>
  <si>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</si>
  <si>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</si>
  <si>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</si>
  <si>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</si>
  <si>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</si>
  <si>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</si>
  <si>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</si>
  <si>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</si>
  <si>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</si>
  <si>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</si>
  <si>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</si>
  <si>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</si>
  <si>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</si>
  <si>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</si>
  <si>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</si>
  <si>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</si>
  <si>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</si>
  <si>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</si>
  <si>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</si>
  <si>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</si>
  <si>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</si>
  <si>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</si>
  <si>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</si>
  <si>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</si>
  <si>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</si>
  <si>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</si>
  <si>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</si>
  <si>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</si>
  <si>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</si>
  <si>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</si>
  <si>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</si>
  <si>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</si>
  <si>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</si>
  <si>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</si>
  <si>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</si>
  <si>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</si>
  <si>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</si>
  <si>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</si>
  <si>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</si>
  <si>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</si>
  <si>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</si>
  <si>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</si>
  <si>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</si>
  <si>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</si>
  <si>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</si>
  <si>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</si>
  <si>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</si>
  <si>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</si>
  <si>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</si>
  <si>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</si>
  <si>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</si>
  <si>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</si>
  <si>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</si>
  <si>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</si>
  <si>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</si>
  <si>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</si>
  <si>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</si>
  <si>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</si>
  <si>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</si>
  <si>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</si>
  <si>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</si>
  <si>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</si>
  <si>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</si>
  <si>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</si>
  <si>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</si>
  <si>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</si>
  <si>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</si>
  <si>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</si>
  <si>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</si>
  <si>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</si>
  <si>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</si>
  <si>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</si>
  <si>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</si>
  <si>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</si>
  <si>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</si>
  <si>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</si>
  <si>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</si>
  <si>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</si>
  <si>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</si>
  <si>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</si>
  <si>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</si>
  <si>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</si>
  <si>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</si>
  <si>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</si>
  <si>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</si>
  <si>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</si>
  <si>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</si>
  <si>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</si>
  <si>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</si>
  <si>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</si>
  <si>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</si>
  <si>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</si>
  <si>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</si>
  <si>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</si>
  <si>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</si>
  <si>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</si>
  <si>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</si>
  <si>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</si>
  <si>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</si>
  <si>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</si>
  <si>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</si>
  <si>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</si>
  <si>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</si>
  <si>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</si>
  <si>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</si>
  <si>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</si>
  <si>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</si>
  <si>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</si>
  <si>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</si>
  <si>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</si>
  <si>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</si>
  <si>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</si>
  <si>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</si>
  <si>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</si>
  <si>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</si>
  <si>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</si>
  <si>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</si>
  <si>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</si>
  <si>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</si>
  <si>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</si>
  <si>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</si>
  <si>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</si>
  <si>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</si>
  <si>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</si>
  <si>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</si>
  <si>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</si>
  <si>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</si>
  <si>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</si>
  <si>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</si>
  <si>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</si>
  <si>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</si>
  <si>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</si>
  <si>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</si>
  <si>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</si>
  <si>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</si>
  <si>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</si>
  <si>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</si>
  <si>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</si>
  <si>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</si>
  <si>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</si>
  <si>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</si>
  <si>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</si>
  <si>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</si>
  <si>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</si>
  <si>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</si>
  <si>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</si>
  <si>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</si>
  <si>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</si>
  <si>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</si>
  <si>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</si>
  <si>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</si>
  <si>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</si>
  <si>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</si>
  <si>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</si>
  <si>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</si>
  <si>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</si>
  <si>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</si>
  <si>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</si>
  <si>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</si>
  <si>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</si>
  <si>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</si>
  <si>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</si>
  <si>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</si>
  <si>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</si>
  <si>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</si>
  <si>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</si>
  <si>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</si>
  <si>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</si>
  <si>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</si>
  <si>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</si>
  <si>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</si>
  <si>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</si>
  <si>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</si>
  <si>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</si>
  <si>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</si>
  <si>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</si>
  <si>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</si>
  <si>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</si>
  <si>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</si>
  <si>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</si>
  <si>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</si>
  <si>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</si>
  <si>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</si>
  <si>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</si>
  <si>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</si>
  <si>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</si>
  <si>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</si>
  <si>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</si>
  <si>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</si>
  <si>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</si>
  <si>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</si>
  <si>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</si>
  <si>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</si>
  <si>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</si>
  <si>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</si>
  <si>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</si>
  <si>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</si>
  <si>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</si>
  <si>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</si>
  <si>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</si>
  <si>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</si>
  <si>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</si>
  <si>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</si>
  <si>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</si>
  <si>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</si>
  <si>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</si>
  <si>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</si>
  <si>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</si>
  <si>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</si>
  <si>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</si>
  <si>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</si>
  <si>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</si>
  <si>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</si>
  <si>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</si>
  <si>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</si>
  <si>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</si>
  <si>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</si>
  <si>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</si>
  <si>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</si>
  <si>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</si>
  <si>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</si>
  <si>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</si>
  <si>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</si>
  <si>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</si>
  <si>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</si>
  <si>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</si>
  <si>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</si>
  <si>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</si>
  <si>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</si>
  <si>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</si>
  <si>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</si>
  <si>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</si>
  <si>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</si>
  <si>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</si>
  <si>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</si>
  <si>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</si>
  <si>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</si>
  <si>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</si>
  <si>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</si>
  <si>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</si>
  <si>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</si>
  <si>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</si>
  <si>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</si>
  <si>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</si>
  <si>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</si>
  <si>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</si>
  <si>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</si>
  <si>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</si>
  <si>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</si>
  <si>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</si>
  <si>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</si>
  <si>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</si>
  <si>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</si>
  <si>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</si>
  <si>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</si>
  <si>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</si>
  <si>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</si>
  <si>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</si>
  <si>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</si>
  <si>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</si>
  <si>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</si>
  <si>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</si>
  <si>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</si>
  <si>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</si>
  <si>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</si>
  <si>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</si>
  <si>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</si>
  <si>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</si>
  <si>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</si>
  <si>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</si>
  <si>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</si>
  <si>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</si>
  <si>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</si>
  <si>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</si>
  <si>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</si>
  <si>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</si>
  <si>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</si>
  <si>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</si>
  <si>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</si>
  <si>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</si>
  <si>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</si>
  <si>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</si>
  <si>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</si>
  <si>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</si>
  <si>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</si>
  <si>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</si>
  <si>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</si>
  <si>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</si>
  <si>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</si>
  <si>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</si>
  <si>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</si>
  <si>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</si>
  <si>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</si>
  <si>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</si>
  <si>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</si>
  <si>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</si>
  <si>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</si>
  <si>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</si>
  <si>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</si>
  <si>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</si>
  <si>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</si>
  <si>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</si>
  <si>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</si>
  <si>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</si>
  <si>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</si>
  <si>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</si>
  <si>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</si>
  <si>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</si>
  <si>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</si>
  <si>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</si>
  <si>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</si>
  <si>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</si>
  <si>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</si>
  <si>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</si>
  <si>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</si>
  <si>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</si>
  <si>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</si>
  <si>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</si>
  <si>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</si>
  <si>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</si>
  <si>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</si>
  <si>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</si>
  <si>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</si>
  <si>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</si>
  <si>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</si>
  <si>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</si>
  <si>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</si>
  <si>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</si>
  <si>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</si>
  <si>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</si>
  <si>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</si>
  <si>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</si>
  <si>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</si>
  <si>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</si>
  <si>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</si>
  <si>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</si>
  <si>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</si>
  <si>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</si>
  <si>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</si>
  <si>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</si>
  <si>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</si>
  <si>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</si>
  <si>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</si>
  <si>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</si>
  <si>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</si>
  <si>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</si>
  <si>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</si>
  <si>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</si>
  <si>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</si>
  <si>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</si>
  <si>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</si>
  <si>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</si>
  <si>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</si>
  <si>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</si>
  <si>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</si>
  <si>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</si>
  <si>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</si>
  <si>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</si>
  <si>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</si>
  <si>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</si>
  <si>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</si>
  <si>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</si>
  <si>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</si>
  <si>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</si>
  <si>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</si>
  <si>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</si>
  <si>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</si>
  <si>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</si>
  <si>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</si>
  <si>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</si>
  <si>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</si>
  <si>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</si>
  <si>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</si>
  <si>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</si>
  <si>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</si>
  <si>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</si>
  <si>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</si>
  <si>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</si>
  <si>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</si>
  <si>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</si>
  <si>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</si>
  <si>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</si>
  <si>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</si>
  <si>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</si>
  <si>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</si>
  <si>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</si>
  <si>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</si>
  <si>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</si>
  <si>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</si>
  <si>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</si>
  <si>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</si>
  <si>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</si>
  <si>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</si>
  <si>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</si>
  <si>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</si>
  <si>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</si>
  <si>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</si>
  <si>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</si>
  <si>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</si>
  <si>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</si>
  <si>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</si>
  <si>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</si>
  <si>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</si>
  <si>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</si>
  <si>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</si>
  <si>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</si>
  <si>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</si>
  <si>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</si>
  <si>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</si>
  <si>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</si>
  <si>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</si>
  <si>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</si>
  <si>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</si>
  <si>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</si>
  <si>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</si>
  <si>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</si>
  <si>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</si>
  <si>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</si>
  <si>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</si>
  <si>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</si>
  <si>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</si>
  <si>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</si>
  <si>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</si>
  <si>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</si>
  <si>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</si>
  <si>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</si>
  <si>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</si>
  <si>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</si>
  <si>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</si>
  <si>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</si>
  <si>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</si>
  <si>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</si>
  <si>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</si>
  <si>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</si>
  <si>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</si>
  <si>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</si>
  <si>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</si>
  <si>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</si>
  <si>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</si>
  <si>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</si>
  <si>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</si>
  <si>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</si>
  <si>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</si>
  <si>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</si>
  <si>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</si>
  <si>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</si>
  <si>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</si>
  <si>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</si>
  <si>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</si>
  <si>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</si>
  <si>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</si>
  <si>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</si>
  <si>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</si>
  <si>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</si>
  <si>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</si>
  <si>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</si>
  <si>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</si>
  <si>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</si>
  <si>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</si>
  <si>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</si>
  <si>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</si>
  <si>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</si>
  <si>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</si>
  <si>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</si>
  <si>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</si>
  <si>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</si>
  <si>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</si>
  <si>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</si>
  <si>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</si>
  <si>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</si>
  <si>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</si>
  <si>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</si>
  <si>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</si>
  <si>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</si>
  <si>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</si>
  <si>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</si>
  <si>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</si>
  <si>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</si>
  <si>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</si>
  <si>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</si>
  <si>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</si>
  <si>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</si>
  <si>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</si>
  <si>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</si>
  <si>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</si>
  <si>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</si>
  <si>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</si>
  <si>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</si>
  <si>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</si>
  <si>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</si>
  <si>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</si>
  <si>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</si>
  <si>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</si>
  <si>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</si>
  <si>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</si>
  <si>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</si>
  <si>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</si>
  <si>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</si>
  <si>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</si>
  <si>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</si>
  <si>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</si>
  <si>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</si>
  <si>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</si>
  <si>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</si>
  <si>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</si>
  <si>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</si>
  <si>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</si>
  <si>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</si>
  <si>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</si>
  <si>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</si>
  <si>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</si>
  <si>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</si>
  <si>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</si>
  <si>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</si>
  <si>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</si>
  <si>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</si>
  <si>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</si>
  <si>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</si>
  <si>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</si>
  <si>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</si>
  <si>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</si>
  <si>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</si>
  <si>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</si>
  <si>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</si>
  <si>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</si>
  <si>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</si>
  <si>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</si>
  <si>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</si>
  <si>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</si>
  <si>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</si>
  <si>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</si>
  <si>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</si>
  <si>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</si>
  <si>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</si>
  <si>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</si>
  <si>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</si>
  <si>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</si>
  <si>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</si>
  <si>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</si>
  <si>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</si>
  <si>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</si>
  <si>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</si>
  <si>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</si>
  <si>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</si>
  <si>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</si>
  <si>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</si>
  <si>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</si>
  <si>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</si>
  <si>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</si>
  <si>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</si>
  <si>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</si>
  <si>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</si>
  <si>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</si>
  <si>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</si>
  <si>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</si>
  <si>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</si>
  <si>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</si>
  <si>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</si>
  <si>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</si>
  <si>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</si>
  <si>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</si>
  <si>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</si>
  <si>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</si>
  <si>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</si>
  <si>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</si>
  <si>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</si>
  <si>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</si>
  <si>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</si>
  <si>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</si>
  <si>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</si>
  <si>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</si>
  <si>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</si>
  <si>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</si>
  <si>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</si>
  <si>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</si>
  <si>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</si>
  <si>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</si>
  <si>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</si>
  <si>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</si>
  <si>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</si>
  <si>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</si>
  <si>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</si>
  <si>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</si>
  <si>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</si>
  <si>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</si>
  <si>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</si>
  <si>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</si>
  <si>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</si>
  <si>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</si>
  <si>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</si>
  <si>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</si>
  <si>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</si>
  <si>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</si>
  <si>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</si>
  <si>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</si>
  <si>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</si>
  <si>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</si>
  <si>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</si>
  <si>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</si>
  <si>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</si>
  <si>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</si>
  <si>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</si>
  <si>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</si>
  <si>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</si>
  <si>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</si>
  <si>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</si>
  <si>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</si>
  <si>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</si>
  <si>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</si>
  <si>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</si>
  <si>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</si>
  <si>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</si>
  <si>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</si>
  <si>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</si>
  <si>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</si>
  <si>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</si>
  <si>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</si>
  <si>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</si>
  <si>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</si>
  <si>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</si>
  <si>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</si>
  <si>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</si>
  <si>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</si>
  <si>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</si>
  <si>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</si>
  <si>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</si>
  <si>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</si>
  <si>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</si>
  <si>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</si>
  <si>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</si>
  <si>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</si>
  <si>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</si>
  <si>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</si>
  <si>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</si>
  <si>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</si>
  <si>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</si>
  <si>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</si>
  <si>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</si>
  <si>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</si>
  <si>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</si>
  <si>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</si>
  <si>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</si>
  <si>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</si>
  <si>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</si>
  <si>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</si>
  <si>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</si>
  <si>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</si>
  <si>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</si>
  <si>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</si>
  <si>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</si>
  <si>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</si>
  <si>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</si>
  <si>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</si>
  <si>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</si>
  <si>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</si>
  <si>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</si>
  <si>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</si>
  <si>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</si>
  <si>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</si>
  <si>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</si>
  <si>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</si>
  <si>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</si>
  <si>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</si>
  <si>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</si>
  <si>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</si>
  <si>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</si>
  <si>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</si>
  <si>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</si>
  <si>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</si>
  <si>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</si>
  <si>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</si>
  <si>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</si>
  <si>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</si>
  <si>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</si>
  <si>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</si>
  <si>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</si>
  <si>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</si>
  <si>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</si>
  <si>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</si>
  <si>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</si>
  <si>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</si>
  <si>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</si>
  <si>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</si>
  <si>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</si>
  <si>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</si>
  <si>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</si>
  <si>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</si>
  <si>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</si>
  <si>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</si>
  <si>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</si>
  <si>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</si>
  <si>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</si>
  <si>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</si>
  <si>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</si>
  <si>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</si>
  <si>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</si>
  <si>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</si>
  <si>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</si>
  <si>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</si>
  <si>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</si>
  <si>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</si>
  <si>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</si>
  <si>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</si>
  <si>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</si>
  <si>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</si>
  <si>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</si>
  <si>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</si>
  <si>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</si>
  <si>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</si>
  <si>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</si>
  <si>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</si>
  <si>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</si>
  <si>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</si>
  <si>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</si>
  <si>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</si>
  <si>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</si>
  <si>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</si>
  <si>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</si>
  <si>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</si>
  <si>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</si>
  <si>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</si>
  <si>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</si>
  <si>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</si>
  <si>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</si>
  <si>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</si>
  <si>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</si>
  <si>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</si>
  <si>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</si>
  <si>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</si>
  <si>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</si>
  <si>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</si>
  <si>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</si>
  <si>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</si>
  <si>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</si>
  <si>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</si>
  <si>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</si>
  <si>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</si>
  <si>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</si>
  <si>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</si>
  <si>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</si>
  <si>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</si>
  <si>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</si>
  <si>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</si>
  <si>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</si>
  <si>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</si>
  <si>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</si>
  <si>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</si>
  <si>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</si>
  <si>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</si>
  <si>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</si>
  <si>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</si>
  <si>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</si>
  <si>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</si>
  <si>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</si>
  <si>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</si>
  <si>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</si>
  <si>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</si>
  <si>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</si>
  <si>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</si>
  <si>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</si>
  <si>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</si>
  <si>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</si>
  <si>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</si>
  <si>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</si>
  <si>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</si>
  <si>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</si>
  <si>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</si>
  <si>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</si>
  <si>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</si>
  <si>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</si>
  <si>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</si>
  <si>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</si>
  <si>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</si>
  <si>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</si>
  <si>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</si>
  <si>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</si>
  <si>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</si>
  <si>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</si>
  <si>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</si>
  <si>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</si>
  <si>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</si>
  <si>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</si>
  <si>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</si>
  <si>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</si>
  <si>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</si>
  <si>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</si>
  <si>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</si>
  <si>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</si>
  <si>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</si>
  <si>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</si>
  <si>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</si>
  <si>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</si>
  <si>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</si>
  <si>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</si>
  <si>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</si>
  <si>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</si>
  <si>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</si>
  <si>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</si>
  <si>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</si>
  <si>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</si>
  <si>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</si>
  <si>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</si>
  <si>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</si>
  <si>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</si>
  <si>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</si>
  <si>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</si>
  <si>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</si>
  <si>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</si>
  <si>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</si>
  <si>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</si>
  <si>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</si>
  <si>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</si>
  <si>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</si>
  <si>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</si>
  <si>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</si>
  <si>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</si>
  <si>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</si>
  <si>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</si>
  <si>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</si>
  <si>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</si>
  <si>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</si>
  <si>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</si>
  <si>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</si>
  <si>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</si>
  <si>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</si>
  <si>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</si>
  <si>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</si>
  <si>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</si>
  <si>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</si>
  <si>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</si>
  <si>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</si>
  <si>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</si>
  <si>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</si>
  <si>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</si>
  <si>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</si>
  <si>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</si>
  <si>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</si>
  <si>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</si>
  <si>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</si>
  <si>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</si>
  <si>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</si>
  <si>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</si>
  <si>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</si>
  <si>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</si>
  <si>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</si>
  <si>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</si>
  <si>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</si>
  <si>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</si>
  <si>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</si>
  <si>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</si>
  <si>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</si>
  <si>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</si>
  <si>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</si>
  <si>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</si>
  <si>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</si>
  <si>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</si>
  <si>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</si>
  <si>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</si>
  <si>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</si>
  <si>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</si>
  <si>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</si>
  <si>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</si>
  <si>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</si>
  <si>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</si>
  <si>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</si>
  <si>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</si>
  <si>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</si>
  <si>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</si>
  <si>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</si>
  <si>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</si>
  <si>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</si>
  <si>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</si>
  <si>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</si>
  <si>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</si>
  <si>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</si>
  <si>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</si>
  <si>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</si>
  <si>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</si>
  <si>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</si>
  <si>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</si>
  <si>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</si>
  <si>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</si>
  <si>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</si>
  <si>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</si>
  <si>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</si>
  <si>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</si>
  <si>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</si>
  <si>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</si>
  <si>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</si>
  <si>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</si>
  <si>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</si>
  <si>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</si>
  <si>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</si>
  <si>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</si>
  <si>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</si>
  <si>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</si>
  <si>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</si>
  <si>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</si>
  <si>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</si>
  <si>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</si>
  <si>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</si>
  <si>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</si>
  <si>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</si>
  <si>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</si>
  <si>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</si>
  <si>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</si>
  <si>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</si>
  <si>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</si>
  <si>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</si>
  <si>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</si>
  <si>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</si>
  <si>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</si>
  <si>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</si>
  <si>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</si>
  <si>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</si>
  <si>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</si>
  <si>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</si>
  <si>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</si>
  <si>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</si>
  <si>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</si>
  <si>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</si>
  <si>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</si>
  <si>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</si>
  <si>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</si>
  <si>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</si>
  <si>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</si>
  <si>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</si>
  <si>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</si>
  <si>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</si>
  <si>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</si>
  <si>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</si>
  <si>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</si>
  <si>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</si>
  <si>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</si>
  <si>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</si>
  <si>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</si>
  <si>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</si>
  <si>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</si>
  <si>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</si>
  <si>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</si>
  <si>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</si>
  <si>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</si>
  <si>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</si>
  <si>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</si>
  <si>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</si>
  <si>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</si>
  <si>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</si>
  <si>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</si>
  <si>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</si>
  <si>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</si>
  <si>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</si>
  <si>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</si>
  <si>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</si>
  <si>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</si>
  <si>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</si>
  <si>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</si>
  <si>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</si>
  <si>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</si>
  <si>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</si>
  <si>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</si>
  <si>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</si>
  <si>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</si>
  <si>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</si>
  <si>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</si>
  <si>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</si>
  <si>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</si>
  <si>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</si>
  <si>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</si>
  <si>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</si>
  <si>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</si>
  <si>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</si>
  <si>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</si>
  <si>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</si>
  <si>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</si>
  <si>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</si>
  <si>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</si>
  <si>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</si>
  <si>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</si>
  <si>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</si>
  <si>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</si>
  <si>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</si>
  <si>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</si>
  <si>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</si>
  <si>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</si>
  <si>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</si>
  <si>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</si>
  <si>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</si>
  <si>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</si>
  <si>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</si>
  <si>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</si>
  <si>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</si>
  <si>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</si>
  <si>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</si>
  <si>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</si>
  <si>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</si>
  <si>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</si>
  <si>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</si>
  <si>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</si>
  <si>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</si>
  <si>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</si>
  <si>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</si>
  <si>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</si>
  <si>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</si>
  <si>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</si>
  <si>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</si>
  <si>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</si>
  <si>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</si>
  <si>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</si>
  <si>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</si>
  <si>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</si>
  <si>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</si>
  <si>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</si>
  <si>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</si>
  <si>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</si>
  <si>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</si>
  <si>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</si>
  <si>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</si>
  <si>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</si>
  <si>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</si>
  <si>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</si>
  <si>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</si>
  <si>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</si>
  <si>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</si>
  <si>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</si>
  <si>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</si>
  <si>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</si>
  <si>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</si>
  <si>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</si>
  <si>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</si>
  <si>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</si>
  <si>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</si>
  <si>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</si>
  <si>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</si>
  <si>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</si>
  <si>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</si>
  <si>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</si>
  <si>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</si>
  <si>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</si>
  <si>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</si>
  <si>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</si>
  <si>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</si>
  <si>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</si>
  <si>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</si>
  <si>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</si>
  <si>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</si>
  <si>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</si>
  <si>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</si>
  <si>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</si>
  <si>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</si>
  <si>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</si>
  <si>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</si>
  <si>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</si>
  <si>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</si>
  <si>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</si>
  <si>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</si>
  <si>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</si>
  <si>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</si>
  <si>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</si>
  <si>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</si>
  <si>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</si>
  <si>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</si>
  <si>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</si>
  <si>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</si>
  <si>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</si>
  <si>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</si>
  <si>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</si>
  <si>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</si>
  <si>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</si>
  <si>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</si>
  <si>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</si>
  <si>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</si>
  <si>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</si>
  <si>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</si>
  <si>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</si>
  <si>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</si>
  <si>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</si>
  <si>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</si>
  <si>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</si>
  <si>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</si>
  <si>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</si>
  <si>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</si>
  <si>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</si>
  <si>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</si>
  <si>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</si>
  <si>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</si>
  <si>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</si>
  <si>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</si>
  <si>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</si>
  <si>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</si>
  <si>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</si>
  <si>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</si>
  <si>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</si>
  <si>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</si>
  <si>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</si>
  <si>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</si>
  <si>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</si>
  <si>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</si>
  <si>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</si>
  <si>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</si>
  <si>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</si>
  <si>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</si>
  <si>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</si>
  <si>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</si>
  <si>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</si>
  <si>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</si>
  <si>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</si>
  <si>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</si>
  <si>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</si>
  <si>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</si>
  <si>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</si>
  <si>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</si>
  <si>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</si>
  <si>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</si>
  <si>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</si>
  <si>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</si>
  <si>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</si>
  <si>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</si>
  <si>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</si>
  <si>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</si>
  <si>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</si>
  <si>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</si>
  <si>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</si>
  <si>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</si>
  <si>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</si>
  <si>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</si>
  <si>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</si>
  <si>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</si>
  <si>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</si>
  <si>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</si>
  <si>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</si>
  <si>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</si>
  <si>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</si>
  <si>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</si>
  <si>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</si>
  <si>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</si>
  <si>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</si>
  <si>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</si>
  <si>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</si>
  <si>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</si>
  <si>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</si>
  <si>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</si>
  <si>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</si>
  <si>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</si>
  <si>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</si>
  <si>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</si>
  <si>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</si>
  <si>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</si>
  <si>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</si>
  <si>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</si>
  <si>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</si>
  <si>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</si>
  <si>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</si>
  <si>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</si>
  <si>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</si>
  <si>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</si>
  <si>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</si>
  <si>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</si>
  <si>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</si>
  <si>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</si>
  <si>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</si>
  <si>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</si>
  <si>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</si>
  <si>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</si>
  <si>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</si>
  <si>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</si>
  <si>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</si>
  <si>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</si>
  <si>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</si>
  <si>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</si>
  <si>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</si>
  <si>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</si>
  <si>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</si>
  <si>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</si>
  <si>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</si>
  <si>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</si>
  <si>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</si>
  <si>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</si>
  <si>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</si>
  <si>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</si>
  <si>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</si>
  <si>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</si>
  <si>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</si>
  <si>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</si>
  <si>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</si>
  <si>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</si>
  <si>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</si>
  <si>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</si>
  <si>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</si>
  <si>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</si>
  <si>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</si>
  <si>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</si>
  <si>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</si>
  <si>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</si>
  <si>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</si>
  <si>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</si>
  <si>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</si>
  <si>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</si>
  <si>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</si>
  <si>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</si>
  <si>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</si>
  <si>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</si>
  <si>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</si>
  <si>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</si>
  <si>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</si>
  <si>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</si>
  <si>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</si>
  <si>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</si>
  <si>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</si>
  <si>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</si>
  <si>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</si>
  <si>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</si>
  <si>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</si>
  <si>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</si>
  <si>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</si>
  <si>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</si>
  <si>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</si>
  <si>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</si>
  <si>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</si>
  <si>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</si>
  <si>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</si>
  <si>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</si>
  <si>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</si>
  <si>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</si>
  <si>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</si>
  <si>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</si>
  <si>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</si>
  <si>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</si>
  <si>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</si>
  <si>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</si>
  <si>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</si>
  <si>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</si>
  <si>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</si>
  <si>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</si>
  <si>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</si>
  <si>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</si>
  <si>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</si>
  <si>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</si>
  <si>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</si>
  <si>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</si>
  <si>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</si>
  <si>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</si>
  <si>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</si>
  <si>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</si>
  <si>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</si>
  <si>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</si>
  <si>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</si>
  <si>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</si>
  <si>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</si>
  <si>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</si>
  <si>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</si>
  <si>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</si>
  <si>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</si>
  <si>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</si>
  <si>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</si>
  <si>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</si>
  <si>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</si>
  <si>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</si>
  <si>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</si>
  <si>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</si>
  <si>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</si>
  <si>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</si>
  <si>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</si>
  <si>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</si>
  <si>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</si>
  <si>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</si>
  <si>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</si>
  <si>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</si>
  <si>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</si>
  <si>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</si>
  <si>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</si>
  <si>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</si>
  <si>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</si>
  <si>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</si>
  <si>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</si>
  <si>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</si>
  <si>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</si>
  <si>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</si>
  <si>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</si>
  <si>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</si>
  <si>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</si>
  <si>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</si>
  <si>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</si>
  <si>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</si>
  <si>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</si>
  <si>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</si>
  <si>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</si>
  <si>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</si>
  <si>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</si>
  <si>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</si>
  <si>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</si>
  <si>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</si>
  <si>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</si>
  <si>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</si>
  <si>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</si>
  <si>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</si>
  <si>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</si>
  <si>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</si>
  <si>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</si>
  <si>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</si>
  <si>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</si>
  <si>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</si>
  <si>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</si>
  <si>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</si>
  <si>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</si>
  <si>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</si>
  <si>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</si>
  <si>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</si>
  <si>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</si>
  <si>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</si>
  <si>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</si>
  <si>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</si>
  <si>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</si>
  <si>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</si>
  <si>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</si>
  <si>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</si>
  <si>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</si>
  <si>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</si>
  <si>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</si>
  <si>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</si>
  <si>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</si>
  <si>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</si>
  <si>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</si>
  <si>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</si>
  <si>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</si>
  <si>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</si>
  <si>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</si>
  <si>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</si>
  <si>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</si>
  <si>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</si>
  <si>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</si>
  <si>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</si>
  <si>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</si>
  <si>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</si>
  <si>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</si>
  <si>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</si>
  <si>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</si>
  <si>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</si>
  <si>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</si>
  <si>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</si>
  <si>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</si>
  <si>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</si>
  <si>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</si>
  <si>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</si>
  <si>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</si>
  <si>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</si>
  <si>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</si>
  <si>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</si>
  <si>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</si>
  <si>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</si>
  <si>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</si>
  <si>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</si>
  <si>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</si>
  <si>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</si>
  <si>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</si>
  <si>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</si>
  <si>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</si>
  <si>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</si>
  <si>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</si>
  <si>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</si>
  <si>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</si>
  <si>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</si>
  <si>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</si>
  <si>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</si>
  <si>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</si>
  <si>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</si>
  <si>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</si>
  <si>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</si>
  <si>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</si>
  <si>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</si>
  <si>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</si>
  <si>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</si>
  <si>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</si>
  <si>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</si>
  <si>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</si>
  <si>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</si>
  <si>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</si>
  <si>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</si>
  <si>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</si>
  <si>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</si>
  <si>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</si>
  <si>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</si>
  <si>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</si>
  <si>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</si>
  <si>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</si>
  <si>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</si>
  <si>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</si>
  <si>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</si>
  <si>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</si>
  <si>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</si>
  <si>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</si>
  <si>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</si>
  <si>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</si>
  <si>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</si>
  <si>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</si>
  <si>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</si>
  <si>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</si>
  <si>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</si>
  <si>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</si>
  <si>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</si>
  <si>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</si>
  <si>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</si>
  <si>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</si>
  <si>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</si>
  <si>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</si>
  <si>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</si>
  <si>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</si>
  <si>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</si>
  <si>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</si>
  <si>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</si>
  <si>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</si>
  <si>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</si>
  <si>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</si>
  <si>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</si>
  <si>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</si>
  <si>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</si>
  <si>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</si>
  <si>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</si>
  <si>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</si>
  <si>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</si>
  <si>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</si>
  <si>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</si>
  <si>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</si>
  <si>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</si>
  <si>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</si>
  <si>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</si>
  <si>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</si>
  <si>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</si>
  <si>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</si>
  <si>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</si>
  <si>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</si>
  <si>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</si>
  <si>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</si>
  <si>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</si>
  <si>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</si>
  <si>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</si>
  <si>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</si>
  <si>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</si>
  <si>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</si>
  <si>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</si>
  <si>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</si>
  <si>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</si>
  <si>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</si>
  <si>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</si>
  <si>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</si>
  <si>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</si>
  <si>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</si>
  <si>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</si>
  <si>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</si>
  <si>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</si>
  <si>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</si>
  <si>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</si>
  <si>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</si>
  <si>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</si>
  <si>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</si>
  <si>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</si>
  <si>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</si>
  <si>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</si>
  <si>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</si>
  <si>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</si>
  <si>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</si>
  <si>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</si>
  <si>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</si>
  <si>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</si>
  <si>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</si>
  <si>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</si>
  <si>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</si>
  <si>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</si>
  <si>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</si>
  <si>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</si>
  <si>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</si>
  <si>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</si>
  <si>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</si>
  <si>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</si>
  <si>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</si>
  <si>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</si>
  <si>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</si>
  <si>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</si>
  <si>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</si>
  <si>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</si>
  <si>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</si>
  <si>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</si>
  <si>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</si>
  <si>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</si>
  <si>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</si>
  <si>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</si>
  <si>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</si>
  <si>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</si>
  <si>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</si>
  <si>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</si>
  <si>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</si>
  <si>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</si>
  <si>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</si>
  <si>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</si>
  <si>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</si>
  <si>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</si>
  <si>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</si>
  <si>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</si>
  <si>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</si>
  <si>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</si>
  <si>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</si>
  <si>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</si>
  <si>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</si>
  <si>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</si>
  <si>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</si>
  <si>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</si>
  <si>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</si>
  <si>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</si>
  <si>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</si>
  <si>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</si>
  <si>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</si>
  <si>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</si>
  <si>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</si>
  <si>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</si>
  <si>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</si>
  <si>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</si>
  <si>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</si>
  <si>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</si>
  <si>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</si>
  <si>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</si>
  <si>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</si>
  <si>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</si>
  <si>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</si>
  <si>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</si>
  <si>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</si>
  <si>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</si>
  <si>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</si>
  <si>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</si>
  <si>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</si>
  <si>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</si>
  <si>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</si>
  <si>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</si>
  <si>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</si>
  <si>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</si>
  <si>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</si>
  <si>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</si>
  <si>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</si>
  <si>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</si>
  <si>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</si>
  <si>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</si>
  <si>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</si>
  <si>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</si>
  <si>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</si>
  <si>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</si>
  <si>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</si>
  <si>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</si>
  <si>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</si>
  <si>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</si>
  <si>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</si>
  <si>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</si>
  <si>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</si>
  <si>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</si>
  <si>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</si>
  <si>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</si>
  <si>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</si>
  <si>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</si>
  <si>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</si>
  <si>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</si>
  <si>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</si>
  <si>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</si>
  <si>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</si>
  <si>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</si>
  <si>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</si>
  <si>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</si>
  <si>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</si>
  <si>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</si>
  <si>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</si>
  <si>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</si>
  <si>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</si>
  <si>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</si>
  <si>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</si>
  <si>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</si>
  <si>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</si>
  <si>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</si>
  <si>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</si>
  <si>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</si>
  <si>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</si>
  <si>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</si>
  <si>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</si>
  <si>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</si>
  <si>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</si>
  <si>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</si>
  <si>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</si>
  <si>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</si>
  <si>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</si>
  <si>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</si>
  <si>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</si>
  <si>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</si>
  <si>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</si>
  <si>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</si>
  <si>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</si>
  <si>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</si>
  <si>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</si>
  <si>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</si>
  <si>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</si>
  <si>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</si>
  <si>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</si>
  <si>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</si>
  <si>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</si>
  <si>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</si>
  <si>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</si>
  <si>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</si>
  <si>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</si>
  <si>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</si>
  <si>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</si>
  <si>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</si>
  <si>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</si>
  <si>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</si>
  <si>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</si>
  <si>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</si>
  <si>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</si>
  <si>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</si>
  <si>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</si>
  <si>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</si>
  <si>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</si>
  <si>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</si>
  <si>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</si>
  <si>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</si>
  <si>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</si>
  <si>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</si>
  <si>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</si>
  <si>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</si>
  <si>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</si>
  <si>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</si>
  <si>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</si>
  <si>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</si>
  <si>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</si>
  <si>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</si>
  <si>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</si>
  <si>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</si>
  <si>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</si>
  <si>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</si>
  <si>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</si>
  <si>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</si>
  <si>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</si>
  <si>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</si>
  <si>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</si>
  <si>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</si>
  <si>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</si>
  <si>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</si>
  <si>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</si>
  <si>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</si>
  <si>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</si>
  <si>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</si>
  <si>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</si>
  <si>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</si>
  <si>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</si>
  <si>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</si>
  <si>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</si>
  <si>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</si>
  <si>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</si>
  <si>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</si>
  <si>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</si>
  <si>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</si>
  <si>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</si>
  <si>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</si>
  <si>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</si>
  <si>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</si>
  <si>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</si>
  <si>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</si>
  <si>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</si>
  <si>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</si>
  <si>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</si>
  <si>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</si>
  <si>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</si>
  <si>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</si>
  <si>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</si>
  <si>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</si>
  <si>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</si>
  <si>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</si>
  <si>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</si>
  <si>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</si>
  <si>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</si>
  <si>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</si>
  <si>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</si>
  <si>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</si>
  <si>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</si>
  <si>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</si>
  <si>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</si>
  <si>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</si>
  <si>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</si>
  <si>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</si>
  <si>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</si>
  <si>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</si>
  <si>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</si>
  <si>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</si>
  <si>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</si>
  <si>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</si>
  <si>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</si>
  <si>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</si>
  <si>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</si>
  <si>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</si>
  <si>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</si>
  <si>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</si>
  <si>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</si>
  <si>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</si>
  <si>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</si>
  <si>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</si>
  <si>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</si>
  <si>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</si>
  <si>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</si>
  <si>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</si>
  <si>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</si>
  <si>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</si>
  <si>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</si>
  <si>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</si>
  <si>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</si>
  <si>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</si>
  <si>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</si>
  <si>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</si>
  <si>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</si>
  <si>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</si>
  <si>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</si>
  <si>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</si>
  <si>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</si>
  <si>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</si>
  <si>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</si>
  <si>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</si>
  <si>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</si>
  <si>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</si>
  <si>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</si>
  <si>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</si>
  <si>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</si>
  <si>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</si>
  <si>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</si>
  <si>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</si>
  <si>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</si>
  <si>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</si>
  <si>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</si>
  <si>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</si>
  <si>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</si>
  <si>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</si>
  <si>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</si>
  <si>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</si>
  <si>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</si>
  <si>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</si>
  <si>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</si>
  <si>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</si>
  <si>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</si>
  <si>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</si>
  <si>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</si>
  <si>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</si>
  <si>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</si>
  <si>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</si>
  <si>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</si>
  <si>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</si>
  <si>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</si>
  <si>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</si>
  <si>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</si>
  <si>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</si>
  <si>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</si>
  <si>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</si>
  <si>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</si>
  <si>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</si>
  <si>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</si>
  <si>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</si>
  <si>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</si>
  <si>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</si>
  <si>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</si>
  <si>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</si>
  <si>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</si>
  <si>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</si>
  <si>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</si>
  <si>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</si>
  <si>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</si>
  <si>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</si>
  <si>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</si>
  <si>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</si>
  <si>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</si>
  <si>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</si>
  <si>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</si>
  <si>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</si>
  <si>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</si>
  <si>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</si>
  <si>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</si>
  <si>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</si>
  <si>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</si>
  <si>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</si>
  <si>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</si>
  <si>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</si>
  <si>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</si>
  <si>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</si>
  <si>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</si>
  <si>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</si>
  <si>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</si>
  <si>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</si>
  <si>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</si>
  <si>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</si>
  <si>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</si>
  <si>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</si>
  <si>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</si>
  <si>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</si>
  <si>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</si>
  <si>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</si>
  <si>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</si>
  <si>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</si>
  <si>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</si>
  <si>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</si>
  <si>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</si>
  <si>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</si>
  <si>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</si>
  <si>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</si>
  <si>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</si>
  <si>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</si>
  <si>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</si>
  <si>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</si>
  <si>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</si>
  <si>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</si>
  <si>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</si>
  <si>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</si>
  <si>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</si>
  <si>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</si>
  <si>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</si>
  <si>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</si>
  <si>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</si>
  <si>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</si>
  <si>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</si>
  <si>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</si>
  <si>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</si>
  <si>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</si>
  <si>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</si>
  <si>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</si>
  <si>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</si>
  <si>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</si>
  <si>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</si>
  <si>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</si>
  <si>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</si>
  <si>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</si>
  <si>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</si>
  <si>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</si>
  <si>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</si>
  <si>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</si>
  <si>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</si>
  <si>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</si>
  <si>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</si>
  <si>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</si>
  <si>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</si>
  <si>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</si>
  <si>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</si>
  <si>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</si>
  <si>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</si>
  <si>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</si>
  <si>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</si>
  <si>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</si>
  <si>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</si>
  <si>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</si>
  <si>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</si>
  <si>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</si>
  <si>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</si>
  <si>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</si>
  <si>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</si>
  <si>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</si>
  <si>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</si>
  <si>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</si>
  <si>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</si>
  <si>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</si>
  <si>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</si>
  <si>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</si>
  <si>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</si>
  <si>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</si>
  <si>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</si>
  <si>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</si>
  <si>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</si>
  <si>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</si>
  <si>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</si>
  <si>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</si>
  <si>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</si>
  <si>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</si>
  <si>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</si>
  <si>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</si>
  <si>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</si>
  <si>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</si>
  <si>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</si>
  <si>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</si>
  <si>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</si>
  <si>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</si>
  <si>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</si>
  <si>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</si>
  <si>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</si>
  <si>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</si>
  <si>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</si>
  <si>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</si>
  <si>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</si>
  <si>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</si>
  <si>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</si>
  <si>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</si>
  <si>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</si>
  <si>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</si>
  <si>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</si>
  <si>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</si>
  <si>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</si>
  <si>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</si>
  <si>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</si>
  <si>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</si>
  <si>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</si>
  <si>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</si>
  <si>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</si>
  <si>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</si>
  <si>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</si>
  <si>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</si>
  <si>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</si>
  <si>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</si>
  <si>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</si>
  <si>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</si>
  <si>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</si>
  <si>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</si>
  <si>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</si>
  <si>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</si>
  <si>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</si>
  <si>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</si>
  <si>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</si>
  <si>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</si>
  <si>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</si>
  <si>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</si>
  <si>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</si>
  <si>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</si>
  <si>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</si>
  <si>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</si>
  <si>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</si>
  <si>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</si>
  <si>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</si>
  <si>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</si>
  <si>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</si>
  <si>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</si>
  <si>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</si>
  <si>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</si>
  <si>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</si>
  <si>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</si>
  <si>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</si>
  <si>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</si>
  <si>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</si>
  <si>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</si>
  <si>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</si>
  <si>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</si>
  <si>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</si>
  <si>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</si>
  <si>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</si>
  <si>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</si>
  <si>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</si>
  <si>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</si>
  <si>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</si>
  <si>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</si>
  <si>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</si>
  <si>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</si>
  <si>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</si>
  <si>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</si>
  <si>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</si>
  <si>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</si>
  <si>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</si>
  <si>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</si>
  <si>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</si>
  <si>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</si>
  <si>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</si>
  <si>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</si>
  <si>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</si>
  <si>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</si>
  <si>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</si>
  <si>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</si>
  <si>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</si>
  <si>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</si>
  <si>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</si>
  <si>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</si>
  <si>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</si>
  <si>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</si>
  <si>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</si>
  <si>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</si>
  <si>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</si>
  <si>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</si>
  <si>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</si>
  <si>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</si>
  <si>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</si>
  <si>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</si>
  <si>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</si>
  <si>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</si>
  <si>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</si>
  <si>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</si>
  <si>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</si>
  <si>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</si>
  <si>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</si>
  <si>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</si>
  <si>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</si>
  <si>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</si>
  <si>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</si>
  <si>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</si>
  <si>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</si>
  <si>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</si>
  <si>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</si>
  <si>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</si>
  <si>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</si>
  <si>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</si>
  <si>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</si>
  <si>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</si>
  <si>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</si>
  <si>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</si>
  <si>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</si>
  <si>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</si>
  <si>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</si>
  <si>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</si>
  <si>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</si>
  <si>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</si>
  <si>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</si>
  <si>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</si>
  <si>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</si>
  <si>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</si>
  <si>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</si>
  <si>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</si>
  <si>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</si>
  <si>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</si>
  <si>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</si>
  <si>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</si>
  <si>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</si>
  <si>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</si>
  <si>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</si>
  <si>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</si>
  <si>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</si>
  <si>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</si>
  <si>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</si>
  <si>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</si>
  <si>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</si>
  <si>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</si>
  <si>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</si>
  <si>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</si>
  <si>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</si>
  <si>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</si>
  <si>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</si>
  <si>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</si>
  <si>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</si>
  <si>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</si>
  <si>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</si>
  <si>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</si>
  <si>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</si>
  <si>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</si>
  <si>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</si>
  <si>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</si>
  <si>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</si>
  <si>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</si>
  <si>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</si>
  <si>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</si>
  <si>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</si>
  <si>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</si>
  <si>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</si>
  <si>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</si>
  <si>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</si>
  <si>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</si>
  <si>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</si>
  <si>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</si>
  <si>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</si>
  <si>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</si>
  <si>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</si>
  <si>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</si>
  <si>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</si>
  <si>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</si>
  <si>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</si>
  <si>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</si>
  <si>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</si>
  <si>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</si>
  <si>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</si>
  <si>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</si>
  <si>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</si>
  <si>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</si>
  <si>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</si>
  <si>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</si>
  <si>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</si>
  <si>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</si>
  <si>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</si>
  <si>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</si>
  <si>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</si>
  <si>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</si>
  <si>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</si>
  <si>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</si>
  <si>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</si>
  <si>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</si>
  <si>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</si>
  <si>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</si>
  <si>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</si>
  <si>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</si>
  <si>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</si>
  <si>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</si>
  <si>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</si>
  <si>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</si>
  <si>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</si>
  <si>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</si>
  <si>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</si>
  <si>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</si>
  <si>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</si>
  <si>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</si>
  <si>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</si>
  <si>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</si>
  <si>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</si>
  <si>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</si>
  <si>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</si>
  <si>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</si>
  <si>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</si>
  <si>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</si>
  <si>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</si>
  <si>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</si>
  <si>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</si>
  <si>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</si>
  <si>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</si>
  <si>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</si>
  <si>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</si>
  <si>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</si>
  <si>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</si>
  <si>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</si>
  <si>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</si>
  <si>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</si>
  <si>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</si>
  <si>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</si>
  <si>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</si>
  <si>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</si>
  <si>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</si>
  <si>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</si>
  <si>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</si>
  <si>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</si>
  <si>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</si>
  <si>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</si>
  <si>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</si>
  <si>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</si>
  <si>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</si>
  <si>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</si>
  <si>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</si>
  <si>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</si>
  <si>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</si>
  <si>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</si>
  <si>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</si>
  <si>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</si>
  <si>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</si>
  <si>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</si>
  <si>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</si>
  <si>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</si>
  <si>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</si>
  <si>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</si>
  <si>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</si>
  <si>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</si>
  <si>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</si>
  <si>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</si>
  <si>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</si>
  <si>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</si>
  <si>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</si>
  <si>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</si>
  <si>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</si>
  <si>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</si>
  <si>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</si>
  <si>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</si>
  <si>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</si>
  <si>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</si>
  <si>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</si>
  <si>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</si>
  <si>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</si>
  <si>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</si>
  <si>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</si>
  <si>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</si>
  <si>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</si>
  <si>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</si>
  <si>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</si>
  <si>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</si>
  <si>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</si>
  <si>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</si>
  <si>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</si>
  <si>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</si>
  <si>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</si>
  <si>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</si>
  <si>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</si>
  <si>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</si>
  <si>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</si>
  <si>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</si>
  <si>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</si>
  <si>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</si>
  <si>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</si>
  <si>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</si>
  <si>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</si>
  <si>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</si>
  <si>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</si>
  <si>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</si>
  <si>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</si>
  <si>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</si>
  <si>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</si>
  <si>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</si>
  <si>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</si>
  <si>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</si>
  <si>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</si>
  <si>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</si>
  <si>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</si>
  <si>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</si>
  <si>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</si>
  <si>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</si>
  <si>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</si>
  <si>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</si>
  <si>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</si>
  <si>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</si>
  <si>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</si>
  <si>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</si>
  <si>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</si>
  <si>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</si>
  <si>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</si>
  <si>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</si>
  <si>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</si>
  <si>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</si>
  <si>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</si>
  <si>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</si>
  <si>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</si>
  <si>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</si>
  <si>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</si>
  <si>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</si>
  <si>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</si>
  <si>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</si>
  <si>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</si>
  <si>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</si>
  <si>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</si>
  <si>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</si>
  <si>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</si>
  <si>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</si>
  <si>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</si>
  <si>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</si>
  <si>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</si>
  <si>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</si>
  <si>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</si>
  <si>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</si>
  <si>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</si>
  <si>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</si>
  <si>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</si>
  <si>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</si>
  <si>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</si>
  <si>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</si>
  <si>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</si>
  <si>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</si>
  <si>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</si>
  <si>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</si>
  <si>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</si>
  <si>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</si>
  <si>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</si>
  <si>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</si>
  <si>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</si>
  <si>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</si>
  <si>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</si>
  <si>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</si>
  <si>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</si>
  <si>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</si>
  <si>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</si>
  <si>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</si>
  <si>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</si>
  <si>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</si>
  <si>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</si>
  <si>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</si>
  <si>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</si>
  <si>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</si>
  <si>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</si>
  <si>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</si>
  <si>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</si>
  <si>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</si>
  <si>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</si>
  <si>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</si>
  <si>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</si>
  <si>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</si>
  <si>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</si>
  <si>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</si>
  <si>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</si>
  <si>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</si>
  <si>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</si>
  <si>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</si>
  <si>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</si>
  <si>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</si>
  <si>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</si>
  <si>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</si>
  <si>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</si>
  <si>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</si>
  <si>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</si>
  <si>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</si>
  <si>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</si>
  <si>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</si>
  <si>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</si>
  <si>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</si>
  <si>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</si>
  <si>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</si>
  <si>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</si>
  <si>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</si>
  <si>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</si>
  <si>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</si>
  <si>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</si>
  <si>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</si>
  <si>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</si>
  <si>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</si>
  <si>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</si>
  <si>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</si>
  <si>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</si>
  <si>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</si>
  <si>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</si>
  <si>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</si>
  <si>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</si>
  <si>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</si>
  <si>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</si>
  <si>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</si>
  <si>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</si>
  <si>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</si>
  <si>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</si>
  <si>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</si>
  <si>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</si>
  <si>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</si>
  <si>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</si>
  <si>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</si>
  <si>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</si>
  <si>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</si>
  <si>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</si>
  <si>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</si>
  <si>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</si>
  <si>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</si>
  <si>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</si>
  <si>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</si>
  <si>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</si>
  <si>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</si>
  <si>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</si>
  <si>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</si>
  <si>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</si>
  <si>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</si>
  <si>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</si>
  <si>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</si>
  <si>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</si>
  <si>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</si>
  <si>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</si>
  <si>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</si>
  <si>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</si>
  <si>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</si>
  <si>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</si>
  <si>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</si>
  <si>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</si>
  <si>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</si>
  <si>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</si>
  <si>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</si>
  <si>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</si>
  <si>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</si>
  <si>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</si>
  <si>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</si>
  <si>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</si>
  <si>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</si>
  <si>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</si>
  <si>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</si>
  <si>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</si>
  <si>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</si>
  <si>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</si>
  <si>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</si>
  <si>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</si>
  <si>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</si>
  <si>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</si>
  <si>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</si>
  <si>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</si>
  <si>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</si>
  <si>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</si>
  <si>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</si>
  <si>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</si>
  <si>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</si>
  <si>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</si>
  <si>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</si>
  <si>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</si>
  <si>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</si>
  <si>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</si>
  <si>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</si>
  <si>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</si>
  <si>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</si>
  <si>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</si>
  <si>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</si>
  <si>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</si>
  <si>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</si>
  <si>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</si>
  <si>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</si>
  <si>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</si>
  <si>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</si>
  <si>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</si>
  <si>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</si>
  <si>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</si>
  <si>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</si>
  <si>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</si>
  <si>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</si>
  <si>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</si>
  <si>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</si>
  <si>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</si>
  <si>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</si>
  <si>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</si>
  <si>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</si>
  <si>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</si>
  <si>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</si>
  <si>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</si>
  <si>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</si>
  <si>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</si>
  <si>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</si>
  <si>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</si>
  <si>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</si>
  <si>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</si>
  <si>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</si>
  <si>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</si>
  <si>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</si>
  <si>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</si>
  <si>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</si>
  <si>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</si>
  <si>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</si>
  <si>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</si>
  <si>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</si>
  <si>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</si>
  <si>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</si>
  <si>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</si>
  <si>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</si>
  <si>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</si>
  <si>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</si>
  <si>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</si>
  <si>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</si>
  <si>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</si>
  <si>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</si>
  <si>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</si>
  <si>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</si>
  <si>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</si>
  <si>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</si>
  <si>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</si>
  <si>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</si>
  <si>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</si>
  <si>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</si>
  <si>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</si>
  <si>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</si>
  <si>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</si>
  <si>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</si>
  <si>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</si>
  <si>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</si>
  <si>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</si>
  <si>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</si>
  <si>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</si>
  <si>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</si>
  <si>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</si>
  <si>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</si>
  <si>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</si>
  <si>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</si>
  <si>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</si>
  <si>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</si>
  <si>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</si>
  <si>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</si>
  <si>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</si>
  <si>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</si>
  <si>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</si>
  <si>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</si>
  <si>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</si>
  <si>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</si>
  <si>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</si>
  <si>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</si>
  <si>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</si>
  <si>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</si>
  <si>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</si>
  <si>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</si>
  <si>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</si>
  <si>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</si>
  <si>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</si>
  <si>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</si>
  <si>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</si>
  <si>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</si>
  <si>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</si>
  <si>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</si>
  <si>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</si>
  <si>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</si>
  <si>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</si>
  <si>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</si>
  <si>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</si>
  <si>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</si>
  <si>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</si>
  <si>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</si>
  <si>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</si>
  <si>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</si>
  <si>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</si>
  <si>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</si>
  <si>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</si>
  <si>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</si>
  <si>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</si>
  <si>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</si>
  <si>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</si>
  <si>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</si>
  <si>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</si>
  <si>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</si>
  <si>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</si>
  <si>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</si>
  <si>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</si>
  <si>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</si>
  <si>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</si>
  <si>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</si>
  <si>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</si>
  <si>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</si>
  <si>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</si>
  <si>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</si>
  <si>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</si>
  <si>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</si>
  <si>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</si>
  <si>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</si>
  <si>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</si>
  <si>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</si>
  <si>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</si>
  <si>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</si>
  <si>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</si>
  <si>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</si>
  <si>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</si>
  <si>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</si>
  <si>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</si>
  <si>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</si>
  <si>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</si>
  <si>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</si>
  <si>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</si>
  <si>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</si>
  <si>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</si>
  <si>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</si>
  <si>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</si>
  <si>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</si>
  <si>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</si>
  <si>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</si>
  <si>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</si>
  <si>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</si>
  <si>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</si>
  <si>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</si>
  <si>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</si>
  <si>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</si>
  <si>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</si>
  <si>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</si>
  <si>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</si>
  <si>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</si>
  <si>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</si>
  <si>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</si>
  <si>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</si>
  <si>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</si>
  <si>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</si>
  <si>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</si>
  <si>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</si>
  <si>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</si>
  <si>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</si>
  <si>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</si>
  <si>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</si>
  <si>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</si>
  <si>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</si>
  <si>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</si>
  <si>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</si>
  <si>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</si>
  <si>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</si>
  <si>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</si>
  <si>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</si>
  <si>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</si>
  <si>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</si>
  <si>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</si>
  <si>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</si>
  <si>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</si>
  <si>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</si>
  <si>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</si>
  <si>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</si>
  <si>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</si>
  <si>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</si>
  <si>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</si>
  <si>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</si>
  <si>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</si>
  <si>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</si>
  <si>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</si>
  <si>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</si>
  <si>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</si>
  <si>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</si>
  <si>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</si>
  <si>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</si>
  <si>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</si>
  <si>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</si>
  <si>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</si>
  <si>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</si>
  <si>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</si>
  <si>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</si>
  <si>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</si>
  <si>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</si>
  <si>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</si>
  <si>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</si>
  <si>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</si>
  <si>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</si>
  <si>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</si>
  <si>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</si>
  <si>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</si>
  <si>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</si>
  <si>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</si>
  <si>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</si>
  <si>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</si>
  <si>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</si>
  <si>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</si>
  <si>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</si>
  <si>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</si>
  <si>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</si>
  <si>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</si>
  <si>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</si>
  <si>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</si>
  <si>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</si>
  <si>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</si>
  <si>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</si>
  <si>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</si>
  <si>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</si>
  <si>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</si>
  <si>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</si>
  <si>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</si>
  <si>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</si>
  <si>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</si>
  <si>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</si>
  <si>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</si>
  <si>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</si>
  <si>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</si>
  <si>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</si>
  <si>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</si>
  <si>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</si>
  <si>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</si>
  <si>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</si>
  <si>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</si>
  <si>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</si>
  <si>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</si>
  <si>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</si>
  <si>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</si>
  <si>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</si>
  <si>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</si>
  <si>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</si>
  <si>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</si>
  <si>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</si>
  <si>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</si>
  <si>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</si>
  <si>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</si>
  <si>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</si>
  <si>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</si>
  <si>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</si>
  <si>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</si>
  <si>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</si>
  <si>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</si>
  <si>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</si>
  <si>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</si>
  <si>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</si>
  <si>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</si>
  <si>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</si>
  <si>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</si>
  <si>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</si>
  <si>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</si>
  <si>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</si>
  <si>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</si>
  <si>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</si>
  <si>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</si>
  <si>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</si>
  <si>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</si>
  <si>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</si>
  <si>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</si>
  <si>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</si>
  <si>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</si>
  <si>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</si>
  <si>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</si>
  <si>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</si>
  <si>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</si>
  <si>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</si>
  <si>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</si>
  <si>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</si>
  <si>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</si>
  <si>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</si>
  <si>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</si>
  <si>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</si>
  <si>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</si>
  <si>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</si>
  <si>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</si>
  <si>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</si>
  <si>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</si>
  <si>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</si>
  <si>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</si>
  <si>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</si>
  <si>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</si>
  <si>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</si>
  <si>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</si>
  <si>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</si>
  <si>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</si>
  <si>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</si>
  <si>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</si>
  <si>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</si>
  <si>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</si>
  <si>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</si>
  <si>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</si>
  <si>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</si>
  <si>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</si>
  <si>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</si>
  <si>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</si>
  <si>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</si>
  <si>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</si>
  <si>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</si>
  <si>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</si>
  <si>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</si>
  <si>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</si>
  <si>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</si>
  <si>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</si>
  <si>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</si>
  <si>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</si>
  <si>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</si>
  <si>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</si>
  <si>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</si>
  <si>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</si>
  <si>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</si>
  <si>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</si>
  <si>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</si>
  <si>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</si>
  <si>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</si>
  <si>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</si>
  <si>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</si>
  <si>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</si>
  <si>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</si>
  <si>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</si>
  <si>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</si>
  <si>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</si>
  <si>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</si>
  <si>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</si>
  <si>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</si>
  <si>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</si>
  <si>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</si>
  <si>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</si>
  <si>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</si>
  <si>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</si>
  <si>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</si>
  <si>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</si>
  <si>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</si>
  <si>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</si>
  <si>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</si>
  <si>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</si>
  <si>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</si>
  <si>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</si>
  <si>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</si>
  <si>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</si>
  <si>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</si>
  <si>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</si>
  <si>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</si>
  <si>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</si>
  <si>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</si>
  <si>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</si>
  <si>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</si>
  <si>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</si>
  <si>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</si>
  <si>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</si>
  <si>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</si>
  <si>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</si>
  <si>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</si>
  <si>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</si>
  <si>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</si>
  <si>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</si>
  <si>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</si>
  <si>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</si>
  <si>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</si>
  <si>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</si>
  <si>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</si>
  <si>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</si>
  <si>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</si>
  <si>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</si>
  <si>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</si>
  <si>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</si>
  <si>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</si>
  <si>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</si>
  <si>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</si>
  <si>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</si>
  <si>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</si>
  <si>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</si>
  <si>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</si>
  <si>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</si>
  <si>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</si>
  <si>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</si>
  <si>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</si>
  <si>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</si>
  <si>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</si>
  <si>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</si>
  <si>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</si>
  <si>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</si>
  <si>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</si>
  <si>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</si>
  <si>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</si>
  <si>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</si>
  <si>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</si>
  <si>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</si>
  <si>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</si>
  <si>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</si>
  <si>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</si>
  <si>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</si>
  <si>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</si>
  <si>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</si>
  <si>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</si>
  <si>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</si>
  <si>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</si>
  <si>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</si>
  <si>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</si>
  <si>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</si>
  <si>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</si>
  <si>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</si>
  <si>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</si>
  <si>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</si>
  <si>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</si>
  <si>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</si>
  <si>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</si>
  <si>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</si>
  <si>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</si>
  <si>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</si>
  <si>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</si>
  <si>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</si>
  <si>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</si>
  <si>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</si>
  <si>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</si>
  <si>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</si>
  <si>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</si>
  <si>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</si>
  <si>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</si>
  <si>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</si>
  <si>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</si>
  <si>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</si>
  <si>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</si>
  <si>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</si>
  <si>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</si>
  <si>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</si>
  <si>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</si>
  <si>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</si>
  <si>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</si>
  <si>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</si>
  <si>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</si>
  <si>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</si>
  <si>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</si>
  <si>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</si>
  <si>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</si>
  <si>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</si>
  <si>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</si>
  <si>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</si>
  <si>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</si>
  <si>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</si>
  <si>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</si>
  <si>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</si>
  <si>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</si>
  <si>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</si>
  <si>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</si>
  <si>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</si>
  <si>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</si>
  <si>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</si>
  <si>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</si>
  <si>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</si>
  <si>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</si>
  <si>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</si>
  <si>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</si>
  <si>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</si>
  <si>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</si>
  <si>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</si>
  <si>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</si>
  <si>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</si>
  <si>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</si>
  <si>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</si>
  <si>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</si>
  <si>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</si>
  <si>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</si>
  <si>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</si>
  <si>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</si>
  <si>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</si>
  <si>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</si>
  <si>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</si>
  <si>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</si>
  <si>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</si>
  <si>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</si>
  <si>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</si>
  <si>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</si>
  <si>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</si>
  <si>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</si>
  <si>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</si>
  <si>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</si>
  <si>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</si>
  <si>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</si>
  <si>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</si>
  <si>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</si>
  <si>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</si>
  <si>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</si>
  <si>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</si>
  <si>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</si>
  <si>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</si>
  <si>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</si>
  <si>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</si>
  <si>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</si>
  <si>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</si>
  <si>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</si>
  <si>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</si>
  <si>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</si>
  <si>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</si>
  <si>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</si>
  <si>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</si>
  <si>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</si>
  <si>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</si>
  <si>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</si>
  <si>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</si>
  <si>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</si>
  <si>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</si>
  <si>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</si>
  <si>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</si>
  <si>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</si>
  <si>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</si>
  <si>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</si>
  <si>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</si>
  <si>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</si>
  <si>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</si>
  <si>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</si>
  <si>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</si>
  <si>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</si>
  <si>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</si>
  <si>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</si>
  <si>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</si>
  <si>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</si>
  <si>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</si>
  <si>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</si>
  <si>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</si>
  <si>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</si>
  <si>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</si>
  <si>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</si>
  <si>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</si>
  <si>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</si>
  <si>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</si>
  <si>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</si>
  <si>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</si>
  <si>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</si>
  <si>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</si>
  <si>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</si>
  <si>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</si>
  <si>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</si>
  <si>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</si>
  <si>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</si>
  <si>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</si>
  <si>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</si>
  <si>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</si>
  <si>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</si>
  <si>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</si>
  <si>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</si>
  <si>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</si>
  <si>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</si>
  <si>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</si>
  <si>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</si>
  <si>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</si>
  <si>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</si>
  <si>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</si>
  <si>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</si>
  <si>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</si>
  <si>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</si>
  <si>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</si>
  <si>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</si>
  <si>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</si>
  <si>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</si>
  <si>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</si>
  <si>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</si>
  <si>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</si>
  <si>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</si>
  <si>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</si>
  <si>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</si>
  <si>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</si>
  <si>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</si>
  <si>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</si>
  <si>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</si>
  <si>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</si>
  <si>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</si>
  <si>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</si>
  <si>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</si>
  <si>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</si>
  <si>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</si>
  <si>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</si>
  <si>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</si>
  <si>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</si>
  <si>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</si>
  <si>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</si>
  <si>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</si>
  <si>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</si>
  <si>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</si>
  <si>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</si>
  <si>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</si>
  <si>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</si>
  <si>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</si>
  <si>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</si>
  <si>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</si>
  <si>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</si>
  <si>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</si>
  <si>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</si>
  <si>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</si>
  <si>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</si>
  <si>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</si>
  <si>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</si>
  <si>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</si>
  <si>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</si>
  <si>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</si>
  <si>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</si>
  <si>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</si>
  <si>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</si>
  <si>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</si>
  <si>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</si>
  <si>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</si>
  <si>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</si>
  <si>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</si>
  <si>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</si>
  <si>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</si>
  <si>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</si>
  <si>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</si>
  <si>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</si>
  <si>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</si>
  <si>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</si>
  <si>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</si>
  <si>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</si>
  <si>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</si>
  <si>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</si>
  <si>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</si>
  <si>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</si>
  <si>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</si>
  <si>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</si>
  <si>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</si>
  <si>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</si>
  <si>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</si>
  <si>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</si>
  <si>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</si>
  <si>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</si>
  <si>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</si>
  <si>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</si>
  <si>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</si>
  <si>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</si>
  <si>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</si>
  <si>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</si>
  <si>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</si>
  <si>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</si>
  <si>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</si>
  <si>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</si>
  <si>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</si>
  <si>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</si>
  <si>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</si>
  <si>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</si>
  <si>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</si>
  <si>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</si>
  <si>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</si>
  <si>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</si>
  <si>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</si>
  <si>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</si>
  <si>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</si>
  <si>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</si>
  <si>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</si>
  <si>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</si>
  <si>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</si>
  <si>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</si>
  <si>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</si>
  <si>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</si>
  <si>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</si>
  <si>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</si>
  <si>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</si>
  <si>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</si>
  <si>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</si>
  <si>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</si>
  <si>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</si>
  <si>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</si>
  <si>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</si>
  <si>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</si>
  <si>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</si>
  <si>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</si>
  <si>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</si>
  <si>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</si>
  <si>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</si>
  <si>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</si>
  <si>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</si>
  <si>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</si>
  <si>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</si>
  <si>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</si>
  <si>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</si>
  <si>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</si>
  <si>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</si>
  <si>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</si>
  <si>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</si>
  <si>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</si>
  <si>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</si>
  <si>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</si>
  <si>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</si>
  <si>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</si>
  <si>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</si>
  <si>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</si>
  <si>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</si>
  <si>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</si>
  <si>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</si>
  <si>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</si>
  <si>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</si>
  <si>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</si>
  <si>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</si>
  <si>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</si>
  <si>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</si>
  <si>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</si>
  <si>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</si>
  <si>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</si>
  <si>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</si>
  <si>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</si>
  <si>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</si>
  <si>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</si>
  <si>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</si>
  <si>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</si>
  <si>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</si>
  <si>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</si>
  <si>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</si>
  <si>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</si>
  <si>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</si>
  <si>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</si>
  <si>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</si>
  <si>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</si>
  <si>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</si>
  <si>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</si>
  <si>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</si>
  <si>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</si>
  <si>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</si>
  <si>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</si>
  <si>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</si>
  <si>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</si>
  <si>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</si>
  <si>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</si>
  <si>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</si>
  <si>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</si>
  <si>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</si>
  <si>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</si>
  <si>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</si>
  <si>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</si>
  <si>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</si>
  <si>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</si>
  <si>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</si>
  <si>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</si>
  <si>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</si>
  <si>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</si>
  <si>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</si>
  <si>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</si>
  <si>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</si>
  <si>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</si>
  <si>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</si>
  <si>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</si>
  <si>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</si>
  <si>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</si>
  <si>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</si>
  <si>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</si>
  <si>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</si>
  <si>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</si>
  <si>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</si>
  <si>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</si>
  <si>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</si>
  <si>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</si>
  <si>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</si>
  <si>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</si>
  <si>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</si>
  <si>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</si>
  <si>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</si>
  <si>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</si>
  <si>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</si>
  <si>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</si>
  <si>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</si>
  <si>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</si>
  <si>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</si>
  <si>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</si>
  <si>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</si>
  <si>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</si>
  <si>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</si>
  <si>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</si>
  <si>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</si>
  <si>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</si>
  <si>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</si>
  <si>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</si>
  <si>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</si>
  <si>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</si>
  <si>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</si>
  <si>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</si>
  <si>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</si>
  <si>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</si>
  <si>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</si>
  <si>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</si>
  <si>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</si>
  <si>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</si>
  <si>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</si>
  <si>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</si>
  <si>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</si>
  <si>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</si>
  <si>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</si>
  <si>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</si>
  <si>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</si>
  <si>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</si>
  <si>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</si>
  <si>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</si>
  <si>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</si>
  <si>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</si>
  <si>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</si>
  <si>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</si>
  <si>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</si>
  <si>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</si>
  <si>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</si>
  <si>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</si>
  <si>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</si>
  <si>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</si>
  <si>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</si>
  <si>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</si>
  <si>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</si>
  <si>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</si>
  <si>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</si>
  <si>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</si>
  <si>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</si>
  <si>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</si>
  <si>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</si>
  <si>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</si>
  <si>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</si>
  <si>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</si>
  <si>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</si>
  <si>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</si>
  <si>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</si>
  <si>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</si>
  <si>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</si>
  <si>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</si>
  <si>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</si>
  <si>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</si>
  <si>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</si>
  <si>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</si>
  <si>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</si>
  <si>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</si>
  <si>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</si>
  <si>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</si>
  <si>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</si>
  <si>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</si>
  <si>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</si>
  <si>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</si>
  <si>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</si>
  <si>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</si>
  <si>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</si>
  <si>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</si>
  <si>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</si>
  <si>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</si>
  <si>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</si>
  <si>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</si>
  <si>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</si>
  <si>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</si>
  <si>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</si>
  <si>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</si>
  <si>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</si>
  <si>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</si>
  <si>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</si>
  <si>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</si>
  <si>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</si>
  <si>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</si>
  <si>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</si>
  <si>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</si>
  <si>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</si>
  <si>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</si>
  <si>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</si>
  <si>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</si>
  <si>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</si>
  <si>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</si>
  <si>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</si>
  <si>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</si>
  <si>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</si>
  <si>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</si>
  <si>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</si>
  <si>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</si>
  <si>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</si>
  <si>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</si>
  <si>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</si>
  <si>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</si>
  <si>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</si>
  <si>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</si>
  <si>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</si>
  <si>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</si>
  <si>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</si>
  <si>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</si>
  <si>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</si>
  <si>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</si>
  <si>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</si>
  <si>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</si>
  <si>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</si>
  <si>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</si>
  <si>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</si>
  <si>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</si>
  <si>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</si>
  <si>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</si>
  <si>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</si>
  <si>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</si>
  <si>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</si>
  <si>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</si>
  <si>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</si>
  <si>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</si>
  <si>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</si>
  <si>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</si>
  <si>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</si>
  <si>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</si>
  <si>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</si>
  <si>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</si>
  <si>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</si>
  <si>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</si>
  <si>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</si>
  <si>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</si>
  <si>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</si>
  <si>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</si>
  <si>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</si>
  <si>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</si>
  <si>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</si>
  <si>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</si>
  <si>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</si>
  <si>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</si>
  <si>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</si>
  <si>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</si>
  <si>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</si>
  <si>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</si>
  <si>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</si>
  <si>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</si>
  <si>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</si>
  <si>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</si>
  <si>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</si>
  <si>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</si>
  <si>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</si>
  <si>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</si>
  <si>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</si>
  <si>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</si>
  <si>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</si>
  <si>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</si>
  <si>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</si>
  <si>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</si>
  <si>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</si>
  <si>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</si>
  <si>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</si>
  <si>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</si>
  <si>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</si>
  <si>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</si>
  <si>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</si>
  <si>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</si>
  <si>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</si>
  <si>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</si>
  <si>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</si>
  <si>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</si>
  <si>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</si>
  <si>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</si>
  <si>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</si>
  <si>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</si>
  <si>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</si>
  <si>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</si>
  <si>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</si>
  <si>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</si>
  <si>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</si>
  <si>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</si>
  <si>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</si>
  <si>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</si>
  <si>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</si>
  <si>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</si>
  <si>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</si>
  <si>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</si>
  <si>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</si>
  <si>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</si>
  <si>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</si>
  <si>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</si>
  <si>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</si>
  <si>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</si>
  <si>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</si>
  <si>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</si>
  <si>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</si>
  <si>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</si>
  <si>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</si>
  <si>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</si>
  <si>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</si>
  <si>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</si>
  <si>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</si>
  <si>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</si>
  <si>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</si>
  <si>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</si>
  <si>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</si>
  <si>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</si>
  <si>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</si>
  <si>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</si>
  <si>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</si>
  <si>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</si>
  <si>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</si>
  <si>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</si>
  <si>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</si>
  <si>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</si>
  <si>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</si>
  <si>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</si>
  <si>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</si>
  <si>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</si>
  <si>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</si>
  <si>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</si>
  <si>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</si>
  <si>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</si>
  <si>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</si>
  <si>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</si>
  <si>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</si>
  <si>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</si>
  <si>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</si>
  <si>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</si>
  <si>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</si>
  <si>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</si>
  <si>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</si>
  <si>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</si>
  <si>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</si>
  <si>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</si>
  <si>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</si>
  <si>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</si>
  <si>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</si>
  <si>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</si>
  <si>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</si>
  <si>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</si>
  <si>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</si>
  <si>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</si>
  <si>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</si>
  <si>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</si>
  <si>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</si>
  <si>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</si>
  <si>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</si>
  <si>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</si>
  <si>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</si>
  <si>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</si>
  <si>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</si>
  <si>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</si>
  <si>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</si>
  <si>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</si>
  <si>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</si>
  <si>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</si>
  <si>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</si>
  <si>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</si>
  <si>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</si>
  <si>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</si>
  <si>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</si>
  <si>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</si>
  <si>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</si>
  <si>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</si>
  <si>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</si>
  <si>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</si>
  <si>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</si>
  <si>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</si>
  <si>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</si>
  <si>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</si>
  <si>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</si>
  <si>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</si>
  <si>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</si>
  <si>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</si>
  <si>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</si>
  <si>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</si>
  <si>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</si>
  <si>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</si>
  <si>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</si>
  <si>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</si>
  <si>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</si>
  <si>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</si>
  <si>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</si>
  <si>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</si>
  <si>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</si>
  <si>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</si>
  <si>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</si>
  <si>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</si>
  <si>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</si>
  <si>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</si>
  <si>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</si>
  <si>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</si>
  <si>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</si>
  <si>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</si>
  <si>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</si>
  <si>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</si>
  <si>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</si>
  <si>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</si>
  <si>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</si>
  <si>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</si>
  <si>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</si>
  <si>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</si>
  <si>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</si>
  <si>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</si>
  <si>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</si>
  <si>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</si>
  <si>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</si>
  <si>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</si>
  <si>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</si>
  <si>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</si>
  <si>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</si>
  <si>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</si>
  <si>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</si>
  <si>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</si>
  <si>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</si>
  <si>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</si>
  <si>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</si>
  <si>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</si>
  <si>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</si>
  <si>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</si>
  <si>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</si>
  <si>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</si>
  <si>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</si>
  <si>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</si>
  <si>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</si>
  <si>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</si>
  <si>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</si>
  <si>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</si>
  <si>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</si>
  <si>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</si>
  <si>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</si>
  <si>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</si>
  <si>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</si>
  <si>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</si>
  <si>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</si>
  <si>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</si>
  <si>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</si>
  <si>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</si>
  <si>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</si>
  <si>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</si>
  <si>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</si>
  <si>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</si>
  <si>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</si>
  <si>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</si>
  <si>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</si>
  <si>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</si>
  <si>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</si>
  <si>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</si>
  <si>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</si>
  <si>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</si>
  <si>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</si>
  <si>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</si>
  <si>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</si>
  <si>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</si>
  <si>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</si>
  <si>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</si>
  <si>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</si>
  <si>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</si>
  <si>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</si>
  <si>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</si>
  <si>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</si>
  <si>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</si>
  <si>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</si>
  <si>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</si>
  <si>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</si>
  <si>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</si>
  <si>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</si>
  <si>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</si>
  <si>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</si>
  <si>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</si>
  <si>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</si>
  <si>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</si>
  <si>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</si>
  <si>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</si>
  <si>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</si>
  <si>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</si>
  <si>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</si>
  <si>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</si>
  <si>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</si>
  <si>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</si>
  <si>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</si>
  <si>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</si>
  <si>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</si>
  <si>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</si>
  <si>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</si>
  <si>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</si>
  <si>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</si>
  <si>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</si>
  <si>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</si>
  <si>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</si>
  <si>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</si>
  <si>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</si>
  <si>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</si>
  <si>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</si>
  <si>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</si>
  <si>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</si>
  <si>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</si>
  <si>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</si>
  <si>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</si>
  <si>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</si>
  <si>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</si>
  <si>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</si>
  <si>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</si>
  <si>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</si>
  <si>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</si>
  <si>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</si>
  <si>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</si>
  <si>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</si>
  <si>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</si>
  <si>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</si>
  <si>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</si>
  <si>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</si>
  <si>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</si>
  <si>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</si>
  <si>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</si>
  <si>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</si>
  <si>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</si>
  <si>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</si>
  <si>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</si>
  <si>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</si>
  <si>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</si>
  <si>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</si>
  <si>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</si>
  <si>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</si>
  <si>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</si>
  <si>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</si>
  <si>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</si>
  <si>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</si>
  <si>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</si>
  <si>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</si>
  <si>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</si>
  <si>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</si>
  <si>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</si>
  <si>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</si>
  <si>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</si>
  <si>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</si>
  <si>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</si>
  <si>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</si>
  <si>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</si>
  <si>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</si>
  <si>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</si>
  <si>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</si>
  <si>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</si>
  <si>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</si>
  <si>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</si>
  <si>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</si>
  <si>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</si>
  <si>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</si>
  <si>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</si>
  <si>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</si>
  <si>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</si>
  <si>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</si>
  <si>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</si>
  <si>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</si>
  <si>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</si>
  <si>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</si>
  <si>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</si>
  <si>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</si>
  <si>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</si>
  <si>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</si>
  <si>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</si>
  <si>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</si>
  <si>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</si>
  <si>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</si>
  <si>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</si>
  <si>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</si>
  <si>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</si>
  <si>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</si>
  <si>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</si>
  <si>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</si>
  <si>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</si>
  <si>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</si>
  <si>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</si>
  <si>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</si>
  <si>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</si>
  <si>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</si>
  <si>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</si>
  <si>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</si>
  <si>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</si>
  <si>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</si>
  <si>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</si>
  <si>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</si>
  <si>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</si>
  <si>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</si>
  <si>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</si>
  <si>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</si>
  <si>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</si>
  <si>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</si>
  <si>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</si>
  <si>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</si>
  <si>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</si>
  <si>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</si>
  <si>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</si>
  <si>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</si>
  <si>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</si>
  <si>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</si>
  <si>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</si>
  <si>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</si>
  <si>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</si>
  <si>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</si>
  <si>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</si>
  <si>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</si>
  <si>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</si>
  <si>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</si>
  <si>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</si>
  <si>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</si>
  <si>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</si>
  <si>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</si>
  <si>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</si>
  <si>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</si>
  <si>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</si>
  <si>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</si>
  <si>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</si>
  <si>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</si>
  <si>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</si>
  <si>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</si>
  <si>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</si>
  <si>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</si>
  <si>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</si>
  <si>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</si>
  <si>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</si>
  <si>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</si>
  <si>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</si>
  <si>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</si>
  <si>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</si>
  <si>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</si>
  <si>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</si>
  <si>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</si>
  <si>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</si>
  <si>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</si>
  <si>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</si>
  <si>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</si>
  <si>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</si>
  <si>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</si>
  <si>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</si>
  <si>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</si>
  <si>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</si>
  <si>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</si>
  <si>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</si>
  <si>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</si>
  <si>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</si>
  <si>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</si>
  <si>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</si>
  <si>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</si>
  <si>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</si>
  <si>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</si>
  <si>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</si>
  <si>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</si>
  <si>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</si>
  <si>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</si>
  <si>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</si>
  <si>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</si>
  <si>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</si>
  <si>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</si>
  <si>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</si>
  <si>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</si>
  <si>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</si>
  <si>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</si>
  <si>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</si>
  <si>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</si>
  <si>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</si>
  <si>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</si>
  <si>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</si>
  <si>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</si>
  <si>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</si>
  <si>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</si>
  <si>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</si>
  <si>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</si>
  <si>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</si>
  <si>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</si>
  <si>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</si>
  <si>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</si>
  <si>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</si>
  <si>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</si>
  <si>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</si>
  <si>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</si>
  <si>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</si>
  <si>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</si>
  <si>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</si>
  <si>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</si>
  <si>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</si>
  <si>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</si>
  <si>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</si>
  <si>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</si>
  <si>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</si>
  <si>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</si>
  <si>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</si>
  <si>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</si>
  <si>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</si>
  <si>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</si>
  <si>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</si>
  <si>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</si>
  <si>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</si>
  <si>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</si>
  <si>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</si>
  <si>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</si>
  <si>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</si>
  <si>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</si>
  <si>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</si>
  <si>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</si>
  <si>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</si>
  <si>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</si>
  <si>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</si>
  <si>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</si>
  <si>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</si>
  <si>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</si>
  <si>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</si>
  <si>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</si>
  <si>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</si>
  <si>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</si>
  <si>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</si>
  <si>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</si>
  <si>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</si>
  <si>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</si>
  <si>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</si>
  <si>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</si>
  <si>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</si>
  <si>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</si>
  <si>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</si>
  <si>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</si>
  <si>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</si>
  <si>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</si>
  <si>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</si>
  <si>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</si>
  <si>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</si>
  <si>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</si>
  <si>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</si>
  <si>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</si>
  <si>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</si>
  <si>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</si>
  <si>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</si>
  <si>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</si>
  <si>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</si>
  <si>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</si>
  <si>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</si>
  <si>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</si>
  <si>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</si>
  <si>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</si>
  <si>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</si>
  <si>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</si>
  <si>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</si>
  <si>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</si>
  <si>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</si>
  <si>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</si>
  <si>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</si>
  <si>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</si>
  <si>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</si>
  <si>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</si>
  <si>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</si>
  <si>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</si>
  <si>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</si>
  <si>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</si>
  <si>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</si>
  <si>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</si>
  <si>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</si>
  <si>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</si>
  <si>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</si>
  <si>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</si>
  <si>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</si>
  <si>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</si>
  <si>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</si>
  <si>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</si>
  <si>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</si>
  <si>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</si>
  <si>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</si>
  <si>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</si>
  <si>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</si>
  <si>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</si>
  <si>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</si>
  <si>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</si>
  <si>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</si>
  <si>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</si>
  <si>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</si>
  <si>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</si>
  <si>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</si>
  <si>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</si>
  <si>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</si>
  <si>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</si>
  <si>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</si>
  <si>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</si>
  <si>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</si>
  <si>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</si>
  <si>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</si>
  <si>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</si>
  <si>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</si>
  <si>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</si>
  <si>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</si>
  <si>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</si>
  <si>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</si>
  <si>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</si>
  <si>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</si>
  <si>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</si>
  <si>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</si>
  <si>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</si>
  <si>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</si>
  <si>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</si>
  <si>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</si>
  <si>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</si>
  <si>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</si>
  <si>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</si>
  <si>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</si>
  <si>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</si>
  <si>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</si>
  <si>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</si>
  <si>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</si>
  <si>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</si>
  <si>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</si>
  <si>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</si>
  <si>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</si>
  <si>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</si>
  <si>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</si>
  <si>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</si>
  <si>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</si>
  <si>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</si>
  <si>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</si>
  <si>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</si>
  <si>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</si>
  <si>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</si>
  <si>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</si>
  <si>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</si>
  <si>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</si>
  <si>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</si>
  <si>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</si>
  <si>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</si>
  <si>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</si>
  <si>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</si>
  <si>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</si>
  <si>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</si>
  <si>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</si>
  <si>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</si>
  <si>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</si>
  <si>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</si>
  <si>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</si>
  <si>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</si>
  <si>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</si>
  <si>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</si>
  <si>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</si>
  <si>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</si>
  <si>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</si>
  <si>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</si>
  <si>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</si>
  <si>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</si>
  <si>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</si>
  <si>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</si>
  <si>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</si>
  <si>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</si>
  <si>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</si>
  <si>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</si>
  <si>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</si>
  <si>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</si>
  <si>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</si>
  <si>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</si>
  <si>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</si>
  <si>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</si>
  <si>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</si>
  <si>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</si>
  <si>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</si>
  <si>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</si>
  <si>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</si>
  <si>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</si>
  <si>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</si>
  <si>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</si>
  <si>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</si>
  <si>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</si>
  <si>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</si>
  <si>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</si>
  <si>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</si>
  <si>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</si>
  <si>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</si>
  <si>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</si>
  <si>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</si>
  <si>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</si>
  <si>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</si>
  <si>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</si>
  <si>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</si>
  <si>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</si>
  <si>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</si>
  <si>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</si>
  <si>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</si>
  <si>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</si>
  <si>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</si>
  <si>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</si>
  <si>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</si>
  <si>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</si>
  <si>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</si>
  <si>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</si>
  <si>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</si>
  <si>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</si>
  <si>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</si>
  <si>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</si>
  <si>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</si>
  <si>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</si>
  <si>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</si>
  <si>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</si>
  <si>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</si>
  <si>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</si>
  <si>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</si>
  <si>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</si>
  <si>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</si>
  <si>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</si>
  <si>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</si>
  <si>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</si>
  <si>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</si>
  <si>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</si>
  <si>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</si>
  <si>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</si>
  <si>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</si>
  <si>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</si>
  <si>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</si>
  <si>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</si>
  <si>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</si>
  <si>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</si>
  <si>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</si>
  <si>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</si>
  <si>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</si>
  <si>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</si>
  <si>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</si>
  <si>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</si>
  <si>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</si>
  <si>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</si>
  <si>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</si>
  <si>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</si>
  <si>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</si>
  <si>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</si>
  <si>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</si>
  <si>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</si>
  <si>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</si>
  <si>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</si>
  <si>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</si>
  <si>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</si>
  <si>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</si>
  <si>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</si>
  <si>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</si>
  <si>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</si>
  <si>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</si>
  <si>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</si>
  <si>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</si>
  <si>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</si>
  <si>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</si>
  <si>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</si>
  <si>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</si>
  <si>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</si>
  <si>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</si>
  <si>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</si>
  <si>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</si>
  <si>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</si>
  <si>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</si>
  <si>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</si>
  <si>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</si>
  <si>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</si>
  <si>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</si>
  <si>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</si>
  <si>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</si>
  <si>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</si>
  <si>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</si>
  <si>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</si>
  <si>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</si>
  <si>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</si>
  <si>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</si>
  <si>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</si>
  <si>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</si>
  <si>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</si>
  <si>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</si>
  <si>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</si>
  <si>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</si>
  <si>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</si>
  <si>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</si>
  <si>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</si>
  <si>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</si>
  <si>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</si>
  <si>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</si>
  <si>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</si>
  <si>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</si>
  <si>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</si>
  <si>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</si>
  <si>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</si>
  <si>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</si>
  <si>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</si>
  <si>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</si>
  <si>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</si>
  <si>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</si>
  <si>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</si>
  <si>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</si>
  <si>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</si>
  <si>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</si>
  <si>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</si>
  <si>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</si>
  <si>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</si>
  <si>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</si>
  <si>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</si>
  <si>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</si>
  <si>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</si>
  <si>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</si>
  <si>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</si>
  <si>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</si>
  <si>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</si>
  <si>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</si>
  <si>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</si>
  <si>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</si>
  <si>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</si>
  <si>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</si>
  <si>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</si>
  <si>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</si>
  <si>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</si>
  <si>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</si>
  <si>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</si>
  <si>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</si>
  <si>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</si>
  <si>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</si>
  <si>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</si>
  <si>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</si>
  <si>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</si>
  <si>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</si>
  <si>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</si>
  <si>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</si>
  <si>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</si>
  <si>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</si>
  <si>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</si>
  <si>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</si>
  <si>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</si>
  <si>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</si>
  <si>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</si>
  <si>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</si>
  <si>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</si>
  <si>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</si>
  <si>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</si>
  <si>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</si>
  <si>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</si>
  <si>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</si>
  <si>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</si>
  <si>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</si>
  <si>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</si>
  <si>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</si>
  <si>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</si>
  <si>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</si>
  <si>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</si>
  <si>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</si>
  <si>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</si>
  <si>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</si>
  <si>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</si>
  <si>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</si>
  <si>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</si>
  <si>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</si>
  <si>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</si>
  <si>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</si>
  <si>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</si>
  <si>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</si>
  <si>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</si>
  <si>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</si>
  <si>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</si>
  <si>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</si>
  <si>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</si>
  <si>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</si>
  <si>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</si>
  <si>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</si>
  <si>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</si>
  <si>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</si>
  <si>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</si>
  <si>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</si>
  <si>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</si>
  <si>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</si>
  <si>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</si>
  <si>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</si>
  <si>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</si>
  <si>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</si>
  <si>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</si>
  <si>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</si>
  <si>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</si>
  <si>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</si>
  <si>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</si>
  <si>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</si>
  <si>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</si>
  <si>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</si>
  <si>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</si>
  <si>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</si>
  <si>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</si>
  <si>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</si>
  <si>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</si>
  <si>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</si>
  <si>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</si>
  <si>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</si>
  <si>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</si>
  <si>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</si>
  <si>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</si>
  <si>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</si>
  <si>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</si>
  <si>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</si>
  <si>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</si>
  <si>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</si>
  <si>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</si>
  <si>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</si>
  <si>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</si>
  <si>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</si>
  <si>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</si>
  <si>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</si>
  <si>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</si>
  <si>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</si>
  <si>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</si>
  <si>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</si>
  <si>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</si>
  <si>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</si>
  <si>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</si>
  <si>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</si>
  <si>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</si>
  <si>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</si>
  <si>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</si>
  <si>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</si>
  <si>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</si>
  <si>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</si>
  <si>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</si>
  <si>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</si>
  <si>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</si>
  <si>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</si>
  <si>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</si>
  <si>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</si>
  <si>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</si>
  <si>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</si>
  <si>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</si>
  <si>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</si>
  <si>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</si>
  <si>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</si>
  <si>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</si>
  <si>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</si>
  <si>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</si>
  <si>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</si>
  <si>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</si>
  <si>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</si>
  <si>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</si>
  <si>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</si>
  <si>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</si>
  <si>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</si>
  <si>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</si>
  <si>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</si>
  <si>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</si>
  <si>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</si>
  <si>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</si>
  <si>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</si>
  <si>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</si>
  <si>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</si>
  <si>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</si>
  <si>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</si>
  <si>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</si>
  <si>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</si>
  <si>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</si>
  <si>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</si>
  <si>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</si>
  <si>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</si>
  <si>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</si>
  <si>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</si>
  <si>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</si>
  <si>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</si>
  <si>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</si>
  <si>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</si>
  <si>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</si>
  <si>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</si>
  <si>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</si>
  <si>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</si>
  <si>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</si>
  <si>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</si>
  <si>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</si>
  <si>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</si>
  <si>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</si>
  <si>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</si>
  <si>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</si>
  <si>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</si>
  <si>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</si>
  <si>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</si>
  <si>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</si>
  <si>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</si>
  <si>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</si>
  <si>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</si>
  <si>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</si>
  <si>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</si>
  <si>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</si>
  <si>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</si>
  <si>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</si>
  <si>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</si>
  <si>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</si>
  <si>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</si>
  <si>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</si>
  <si>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</si>
  <si>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</si>
  <si>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</si>
  <si>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</si>
  <si>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</si>
  <si>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</si>
  <si>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</si>
  <si>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</si>
  <si>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</si>
  <si>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</si>
  <si>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</si>
  <si>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</si>
  <si>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</si>
  <si>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</si>
  <si>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</si>
  <si>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</si>
  <si>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</si>
  <si>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</si>
  <si>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</si>
  <si>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</si>
  <si>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</si>
  <si>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</si>
  <si>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</si>
  <si>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</si>
  <si>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</si>
  <si>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</si>
  <si>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</si>
  <si>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</si>
  <si>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</si>
  <si>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</si>
  <si>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</si>
  <si>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</si>
  <si>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</si>
  <si>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</si>
  <si>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</si>
  <si>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</si>
  <si>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</si>
  <si>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</si>
  <si>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</si>
  <si>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</si>
  <si>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</si>
  <si>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</si>
  <si>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</si>
  <si>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</si>
  <si>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</si>
  <si>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</si>
  <si>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</si>
  <si>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</si>
  <si>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</si>
  <si>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</si>
  <si>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</si>
  <si>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</si>
  <si>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</si>
  <si>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</si>
  <si>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</si>
  <si>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</si>
  <si>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</si>
  <si>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</si>
  <si>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</si>
  <si>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</si>
  <si>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</si>
  <si>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</si>
  <si>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</si>
  <si>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</si>
  <si>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</si>
  <si>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</si>
  <si>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</si>
  <si>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</si>
  <si>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</si>
  <si>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</si>
  <si>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</si>
  <si>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</si>
  <si>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</si>
  <si>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</si>
  <si>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</si>
  <si>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</si>
  <si>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</si>
  <si>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</si>
  <si>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</si>
  <si>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</si>
  <si>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</si>
  <si>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</si>
  <si>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</si>
  <si>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</si>
  <si>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</si>
  <si>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</si>
  <si>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</si>
  <si>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</si>
  <si>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</si>
  <si>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</si>
  <si>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</si>
  <si>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</si>
  <si>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</si>
  <si>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</si>
  <si>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</si>
  <si>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</si>
  <si>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</si>
  <si>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</si>
  <si>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</si>
  <si>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</si>
  <si>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</si>
  <si>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</si>
  <si>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</si>
  <si>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</si>
  <si>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</si>
  <si>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</si>
  <si>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</si>
  <si>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</si>
  <si>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</si>
  <si>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</si>
  <si>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</si>
  <si>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</si>
  <si>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</si>
  <si>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</si>
  <si>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</si>
  <si>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</si>
  <si>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</si>
  <si>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</si>
  <si>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</si>
  <si>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</si>
  <si>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</si>
  <si>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</si>
  <si>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</si>
  <si>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</si>
  <si>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</si>
  <si>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</si>
  <si>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</si>
  <si>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</si>
  <si>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</si>
  <si>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</si>
  <si>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</si>
  <si>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</si>
  <si>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</si>
  <si>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</si>
  <si>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</si>
  <si>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</si>
  <si>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</si>
  <si>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</si>
  <si>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</si>
  <si>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</si>
  <si>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</si>
  <si>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</si>
  <si>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</si>
  <si>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</si>
  <si>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</si>
  <si>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</si>
  <si>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</si>
  <si>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</si>
  <si>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</si>
  <si>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</si>
  <si>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</si>
  <si>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</si>
  <si>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</si>
  <si>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</si>
  <si>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</si>
  <si>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</si>
  <si>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</si>
  <si>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</si>
  <si>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</si>
  <si>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</si>
  <si>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</si>
  <si>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</si>
  <si>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</si>
  <si>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</si>
  <si>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</si>
  <si>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</si>
  <si>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</si>
  <si>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</si>
  <si>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</si>
  <si>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</si>
  <si>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</si>
  <si>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</si>
  <si>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</si>
  <si>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</si>
  <si>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</si>
  <si>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</si>
  <si>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</si>
  <si>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</si>
  <si>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</si>
  <si>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</si>
  <si>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</si>
  <si>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</si>
  <si>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</si>
  <si>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</si>
  <si>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</si>
  <si>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</si>
  <si>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</si>
  <si>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</si>
  <si>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</si>
  <si>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</si>
  <si>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</si>
  <si>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</si>
  <si>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</si>
  <si>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</si>
  <si>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</si>
  <si>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</si>
  <si>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</si>
  <si>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</si>
  <si>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</si>
  <si>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</si>
  <si>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</si>
  <si>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</si>
  <si>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</si>
  <si>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</si>
  <si>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</si>
  <si>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</si>
  <si>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</si>
  <si>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</si>
  <si>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</si>
  <si>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</si>
  <si>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</si>
  <si>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</si>
  <si>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</si>
  <si>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</si>
  <si>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</si>
  <si>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</si>
  <si>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</si>
  <si>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</si>
  <si>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</si>
  <si>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</si>
  <si>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</si>
  <si>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</si>
  <si>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</si>
  <si>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</si>
  <si>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</si>
  <si>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</si>
  <si>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</si>
  <si>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</si>
  <si>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</si>
  <si>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</si>
  <si>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</si>
  <si>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</si>
  <si>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</si>
  <si>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</si>
  <si>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</si>
  <si>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</si>
  <si>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</si>
  <si>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</si>
  <si>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</si>
  <si>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</si>
  <si>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</si>
  <si>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</si>
  <si>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</si>
  <si>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</si>
  <si>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</si>
  <si>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</si>
  <si>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</si>
  <si>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</si>
  <si>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</si>
  <si>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</si>
  <si>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</si>
  <si>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</si>
  <si>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</si>
  <si>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</si>
  <si>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</si>
  <si>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</si>
  <si>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</si>
  <si>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</si>
  <si>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</si>
  <si>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</si>
  <si>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</si>
  <si>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</si>
  <si>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</si>
  <si>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</si>
  <si>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</si>
  <si>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</si>
  <si>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</si>
  <si>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</si>
  <si>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</si>
  <si>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</si>
  <si>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</si>
  <si>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</si>
  <si>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</si>
  <si>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</si>
  <si>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</si>
  <si>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</si>
  <si>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</si>
  <si>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</si>
  <si>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</si>
  <si>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</si>
  <si>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</si>
  <si>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</si>
  <si>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</si>
  <si>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</si>
  <si>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</si>
  <si>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</si>
  <si>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</si>
  <si>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</si>
  <si>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</si>
  <si>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</si>
  <si>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</si>
  <si>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</si>
  <si>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</si>
  <si>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</si>
  <si>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</si>
  <si>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</si>
  <si>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</si>
  <si>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</si>
  <si>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</si>
  <si>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</si>
  <si>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</si>
  <si>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</si>
  <si>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</si>
  <si>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</si>
  <si>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</si>
  <si>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</si>
  <si>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</si>
  <si>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</si>
  <si>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</si>
  <si>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</si>
  <si>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</si>
  <si>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</si>
  <si>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</si>
  <si>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</si>
  <si>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</si>
  <si>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</si>
  <si>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</si>
  <si>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</si>
  <si>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</si>
  <si>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</si>
  <si>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</si>
  <si>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</si>
  <si>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</si>
  <si>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</si>
  <si>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</si>
  <si>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</si>
  <si>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</si>
  <si>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</si>
  <si>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</si>
  <si>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</si>
  <si>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</si>
  <si>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</si>
  <si>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</si>
  <si>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</si>
  <si>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</si>
  <si>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</si>
  <si>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</si>
  <si>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</si>
  <si>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</si>
  <si>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</si>
  <si>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</si>
  <si>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</si>
  <si>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</si>
  <si>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</si>
  <si>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</si>
  <si>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</si>
  <si>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</si>
  <si>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</si>
  <si>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</si>
  <si>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</si>
  <si>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</si>
  <si>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</si>
  <si>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</si>
  <si>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</si>
  <si>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</si>
  <si>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</si>
  <si>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</si>
  <si>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</si>
  <si>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</si>
  <si>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</si>
  <si>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</si>
  <si>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</si>
  <si>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</si>
  <si>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</si>
  <si>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</si>
  <si>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</si>
  <si>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</si>
  <si>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</si>
  <si>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</si>
  <si>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</si>
  <si>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</si>
  <si>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</si>
  <si>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</si>
  <si>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</si>
  <si>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</si>
  <si>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</si>
  <si>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</si>
  <si>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</si>
  <si>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</si>
  <si>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</si>
  <si>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</si>
  <si>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</si>
  <si>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</si>
  <si>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</si>
  <si>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</si>
  <si>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</si>
  <si>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</si>
  <si>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</si>
  <si>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</si>
  <si>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</si>
  <si>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</si>
  <si>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</si>
  <si>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</si>
  <si>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</si>
  <si>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</si>
  <si>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</si>
  <si>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</si>
  <si>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</si>
  <si>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</si>
  <si>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</si>
  <si>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</si>
  <si>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</si>
  <si>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</si>
  <si>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</si>
  <si>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</si>
  <si>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</si>
  <si>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</si>
  <si>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</si>
  <si>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</si>
  <si>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</si>
  <si>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</si>
  <si>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</si>
  <si>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</si>
  <si>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</si>
  <si>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</si>
  <si>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</si>
  <si>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</si>
  <si>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</si>
  <si>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</si>
  <si>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</si>
  <si>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</si>
  <si>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</si>
  <si>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</si>
  <si>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</si>
  <si>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</si>
  <si>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</si>
  <si>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</si>
  <si>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</si>
  <si>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</si>
  <si>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</si>
  <si>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</si>
  <si>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</si>
  <si>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</si>
  <si>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</si>
  <si>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</si>
  <si>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</si>
  <si>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</si>
  <si>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</si>
  <si>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</si>
  <si>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</si>
  <si>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</si>
  <si>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</si>
  <si>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</si>
  <si>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</si>
  <si>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</si>
  <si>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</si>
  <si>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</si>
  <si>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</si>
  <si>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</si>
  <si>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</si>
  <si>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</si>
  <si>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</si>
  <si>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</si>
  <si>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</si>
  <si>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</si>
  <si>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</si>
  <si>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</si>
  <si>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</si>
  <si>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</si>
  <si>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</si>
  <si>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</si>
  <si>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</si>
  <si>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</si>
  <si>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</si>
  <si>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</si>
  <si>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</si>
  <si>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</si>
  <si>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</si>
  <si>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</si>
  <si>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</si>
  <si>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</si>
  <si>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</si>
  <si>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</si>
  <si>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</si>
  <si>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</si>
  <si>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</si>
  <si>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</si>
  <si>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</si>
  <si>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</si>
  <si>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</si>
  <si>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</si>
  <si>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</si>
  <si>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</si>
  <si>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</si>
  <si>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</si>
  <si>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</si>
  <si>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</si>
  <si>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</si>
  <si>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</si>
  <si>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</si>
  <si>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</si>
  <si>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</si>
  <si>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</si>
  <si>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</si>
  <si>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</si>
  <si>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</si>
  <si>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</si>
  <si>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</si>
  <si>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</si>
  <si>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</si>
  <si>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</si>
  <si>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</si>
  <si>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</si>
  <si>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</si>
  <si>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</si>
  <si>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</si>
  <si>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</si>
  <si>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</si>
  <si>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</si>
  <si>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</si>
  <si>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</si>
  <si>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</si>
  <si>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</si>
  <si>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</si>
  <si>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</si>
  <si>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</si>
  <si>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</si>
  <si>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</si>
  <si>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</si>
  <si>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</si>
  <si>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</si>
  <si>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</si>
  <si>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</si>
  <si>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</si>
  <si>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</si>
  <si>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</si>
  <si>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</si>
  <si>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</si>
  <si>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</si>
  <si>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</si>
  <si>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</si>
  <si>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</si>
  <si>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</si>
  <si>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</si>
  <si>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</si>
  <si>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</si>
  <si>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</si>
  <si>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</si>
  <si>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</si>
  <si>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</si>
  <si>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</si>
  <si>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</si>
  <si>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</si>
  <si>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</si>
  <si>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</si>
  <si>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</si>
  <si>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</si>
  <si>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</si>
  <si>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</si>
  <si>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</si>
  <si>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</si>
  <si>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</si>
  <si>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</si>
  <si>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</si>
  <si>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</si>
  <si>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</si>
  <si>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</si>
  <si>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</si>
  <si>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</si>
  <si>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</si>
  <si>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</si>
  <si>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</si>
  <si>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</si>
  <si>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</si>
  <si>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</si>
  <si>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</si>
  <si>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</si>
  <si>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</si>
  <si>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</si>
  <si>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</si>
  <si>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</si>
  <si>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</si>
  <si>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</si>
  <si>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</si>
  <si>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</si>
  <si>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</si>
  <si>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</si>
  <si>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</si>
  <si>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</si>
  <si>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</si>
  <si>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</si>
  <si>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</si>
  <si>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</si>
  <si>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</si>
  <si>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</si>
  <si>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</si>
  <si>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</si>
  <si>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</si>
  <si>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</si>
  <si>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</si>
  <si>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</si>
  <si>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</si>
  <si>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</si>
  <si>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</si>
  <si>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</si>
  <si>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</si>
  <si>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</si>
  <si>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</si>
  <si>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</si>
  <si>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</si>
  <si>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</si>
  <si>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</si>
  <si>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</si>
  <si>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</si>
  <si>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</si>
  <si>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</si>
  <si>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</si>
  <si>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</si>
  <si>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</si>
  <si>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</si>
  <si>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</si>
  <si>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</si>
  <si>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</si>
  <si>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</si>
  <si>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</si>
  <si>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</si>
  <si>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</si>
  <si>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</si>
  <si>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</si>
  <si>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</si>
  <si>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</si>
  <si>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</si>
  <si>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</si>
  <si>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</si>
  <si>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</si>
  <si>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</si>
  <si>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</si>
  <si>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</si>
  <si>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</si>
  <si>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</si>
  <si>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</si>
  <si>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</si>
  <si>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</si>
  <si>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</si>
  <si>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</si>
  <si>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</si>
  <si>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</si>
  <si>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</si>
  <si>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</si>
  <si>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</si>
  <si>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</si>
  <si>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</si>
  <si>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</si>
  <si>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</si>
  <si>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</si>
  <si>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</si>
  <si>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</si>
  <si>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</si>
  <si>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</si>
  <si>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</si>
  <si>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</si>
  <si>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</si>
  <si>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</si>
  <si>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</si>
  <si>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</si>
  <si>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</si>
  <si>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</si>
  <si>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</si>
  <si>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</si>
  <si>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</si>
  <si>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</si>
  <si>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</si>
  <si>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</si>
  <si>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</si>
  <si>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</si>
  <si>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</si>
  <si>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</si>
  <si>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</si>
  <si>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</si>
  <si>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</si>
  <si>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</si>
  <si>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</si>
  <si>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</si>
  <si>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</si>
  <si>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</si>
  <si>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</si>
  <si>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</si>
  <si>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</si>
  <si>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</si>
  <si>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</si>
  <si>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</si>
  <si>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</si>
  <si>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</si>
  <si>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</si>
  <si>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</si>
  <si>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</si>
  <si>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</si>
  <si>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</si>
  <si>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</si>
  <si>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</si>
  <si>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</si>
  <si>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</si>
  <si>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</si>
  <si>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</si>
  <si>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</si>
  <si>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</si>
  <si>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</si>
  <si>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</si>
  <si>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</si>
  <si>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</si>
  <si>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</si>
  <si>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</si>
  <si>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</si>
  <si>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</si>
  <si>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</si>
  <si>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</si>
  <si>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</si>
  <si>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</si>
  <si>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</si>
  <si>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</si>
  <si>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</si>
  <si>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</si>
  <si>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</si>
  <si>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</si>
  <si>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</si>
  <si>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</si>
  <si>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</si>
  <si>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</si>
  <si>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</si>
  <si>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</si>
  <si>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</si>
  <si>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</si>
  <si>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</si>
  <si>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</si>
  <si>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</si>
  <si>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</si>
  <si>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</si>
  <si>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</si>
  <si>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</si>
  <si>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</si>
  <si>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</si>
  <si>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</si>
  <si>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</si>
  <si>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</si>
  <si>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</si>
  <si>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</si>
  <si>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</si>
  <si>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</si>
  <si>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</si>
  <si>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</si>
  <si>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</si>
  <si>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</si>
  <si>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</si>
  <si>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</si>
  <si>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</si>
  <si>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</si>
  <si>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</si>
  <si>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</si>
  <si>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</si>
  <si>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</si>
  <si>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</si>
  <si>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</si>
  <si>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</si>
  <si>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</si>
  <si>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</si>
  <si>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</si>
  <si>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</si>
  <si>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</si>
  <si>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</si>
  <si>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</si>
  <si>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</si>
  <si>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</si>
  <si>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</si>
  <si>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</si>
  <si>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</si>
  <si>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</si>
  <si>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</si>
  <si>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</si>
  <si>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</si>
  <si>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</si>
  <si>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</si>
  <si>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</si>
  <si>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</si>
  <si>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</si>
  <si>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</si>
  <si>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</si>
  <si>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</si>
  <si>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</si>
  <si>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</si>
  <si>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</si>
  <si>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</si>
  <si>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</si>
  <si>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</si>
  <si>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</si>
  <si>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</si>
  <si>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</si>
  <si>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</si>
  <si>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</si>
  <si>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</si>
  <si>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</si>
  <si>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</si>
  <si>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</si>
  <si>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</si>
  <si>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</si>
  <si>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</si>
  <si>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</si>
  <si>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</si>
  <si>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</si>
  <si>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</si>
  <si>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</si>
  <si>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</si>
  <si>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</si>
  <si>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</si>
  <si>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</si>
  <si>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</si>
  <si>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</si>
  <si>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</si>
  <si>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</si>
  <si>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</si>
  <si>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</si>
  <si>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</si>
  <si>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</si>
  <si>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</si>
  <si>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</si>
  <si>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</si>
  <si>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</si>
  <si>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</si>
  <si>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</si>
  <si>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</si>
  <si>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</si>
  <si>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</si>
  <si>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</si>
  <si>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</si>
  <si>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</si>
  <si>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</si>
  <si>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</si>
  <si>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</si>
  <si>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</si>
  <si>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</si>
  <si>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</si>
  <si>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</si>
  <si>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</si>
  <si>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</si>
  <si>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</si>
  <si>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</si>
  <si>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</si>
  <si>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</si>
  <si>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</si>
  <si>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</si>
  <si>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</si>
  <si>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</si>
  <si>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</si>
  <si>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</si>
  <si>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</si>
  <si>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</si>
  <si>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</si>
  <si>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</si>
  <si>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</si>
  <si>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</si>
  <si>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</si>
  <si>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</si>
  <si>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</si>
  <si>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</si>
  <si>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</si>
  <si>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</si>
  <si>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</si>
  <si>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</si>
  <si>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</si>
  <si>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</si>
  <si>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</si>
  <si>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</si>
  <si>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</si>
  <si>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</si>
  <si>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</si>
  <si>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</si>
  <si>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</si>
  <si>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</si>
  <si>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</si>
  <si>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</si>
  <si>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</si>
  <si>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</si>
  <si>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</si>
  <si>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</si>
  <si>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</si>
  <si>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</si>
  <si>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</si>
  <si>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</si>
  <si>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</si>
  <si>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</si>
  <si>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</si>
  <si>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</si>
  <si>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</si>
  <si>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</si>
  <si>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</si>
  <si>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</si>
  <si>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</si>
  <si>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</si>
  <si>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</si>
  <si>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</si>
  <si>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</si>
  <si>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</si>
  <si>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</si>
  <si>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</si>
  <si>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</si>
  <si>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</si>
  <si>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</si>
  <si>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</si>
  <si>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</si>
  <si>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</si>
  <si>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</si>
  <si>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</si>
  <si>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</si>
  <si>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</si>
  <si>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</si>
  <si>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</si>
  <si>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</si>
  <si>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</si>
  <si>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</si>
  <si>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</si>
  <si>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</si>
  <si>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</si>
  <si>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</si>
  <si>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</si>
  <si>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</si>
  <si>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</si>
  <si>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</si>
  <si>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</si>
  <si>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</si>
  <si>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</si>
  <si>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</si>
  <si>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</si>
  <si>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</si>
  <si>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</si>
  <si>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</si>
  <si>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</si>
  <si>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</si>
  <si>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</si>
  <si>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</si>
  <si>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</si>
  <si>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</si>
  <si>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</si>
  <si>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</si>
  <si>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</si>
  <si>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</si>
  <si>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</si>
  <si>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</si>
  <si>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</si>
  <si>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</si>
  <si>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</si>
  <si>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</si>
  <si>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</si>
  <si>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</si>
  <si>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</si>
  <si>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</si>
  <si>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</si>
  <si>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</si>
  <si>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</si>
  <si>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</si>
  <si>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</si>
  <si>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</si>
  <si>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</si>
  <si>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</si>
  <si>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</si>
  <si>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</si>
  <si>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</si>
  <si>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</si>
  <si>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</si>
  <si>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</si>
  <si>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</si>
  <si>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</si>
  <si>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</si>
  <si>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</si>
  <si>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</si>
  <si>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</si>
  <si>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</si>
  <si>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</si>
  <si>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</si>
  <si>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</si>
  <si>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</si>
  <si>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</si>
  <si>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</si>
  <si>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</si>
  <si>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</si>
  <si>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</si>
  <si>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</si>
  <si>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</si>
  <si>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</si>
  <si>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</si>
  <si>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</si>
  <si>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</si>
  <si>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</si>
  <si>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</si>
  <si>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</si>
  <si>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</si>
  <si>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</si>
  <si>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</si>
  <si>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</si>
  <si>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</si>
  <si>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</si>
  <si>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</si>
  <si>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</si>
  <si>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</si>
  <si>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</si>
  <si>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</si>
  <si>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</si>
  <si>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</si>
  <si>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</si>
  <si>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</si>
  <si>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</si>
  <si>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</si>
  <si>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</si>
  <si>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</si>
  <si>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</si>
  <si>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</si>
  <si>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</si>
  <si>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</si>
  <si>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</si>
  <si>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</si>
  <si>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</si>
  <si>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</si>
  <si>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</si>
  <si>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</si>
  <si>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</si>
  <si>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</si>
  <si>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</si>
  <si>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</si>
  <si>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</si>
  <si>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</si>
  <si>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</si>
  <si>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</si>
  <si>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</si>
  <si>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</si>
  <si>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</si>
  <si>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</si>
  <si>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</si>
  <si>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</si>
  <si>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</si>
  <si>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</si>
  <si>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</si>
  <si>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</si>
  <si>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</si>
  <si>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</si>
  <si>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</si>
  <si>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</si>
  <si>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</si>
  <si>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</si>
  <si>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</si>
  <si>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</si>
  <si>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</si>
  <si>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</si>
  <si>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</si>
  <si>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</si>
  <si>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</si>
  <si>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</si>
  <si>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</si>
  <si>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</si>
  <si>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</si>
  <si>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</si>
  <si>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</si>
  <si>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</si>
  <si>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</si>
  <si>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</si>
  <si>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</si>
  <si>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</si>
  <si>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</si>
  <si>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</si>
  <si>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</si>
  <si>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</si>
  <si>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</si>
  <si>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</si>
  <si>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</si>
  <si>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</si>
  <si>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</si>
  <si>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</si>
  <si>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</si>
  <si>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</si>
  <si>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</si>
  <si>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</si>
  <si>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</si>
  <si>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</si>
  <si>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</si>
  <si>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</si>
  <si>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</si>
  <si>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</si>
  <si>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</si>
  <si>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</si>
  <si>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</si>
  <si>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</si>
  <si>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</si>
  <si>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</si>
  <si>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</si>
  <si>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</si>
  <si>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</si>
  <si>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</si>
  <si>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</si>
  <si>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</si>
  <si>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</si>
  <si>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</si>
  <si>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</si>
  <si>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</si>
  <si>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</si>
  <si>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</si>
  <si>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</si>
  <si>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</si>
  <si>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</si>
  <si>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</si>
  <si>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</si>
  <si>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</si>
  <si>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</si>
  <si>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</si>
  <si>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</si>
  <si>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</si>
  <si>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</si>
  <si>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</si>
  <si>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</si>
  <si>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</si>
  <si>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</si>
  <si>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</si>
  <si>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</si>
  <si>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</si>
  <si>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</si>
  <si>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</si>
  <si>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</si>
  <si>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</si>
  <si>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</si>
  <si>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</si>
  <si>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</si>
  <si>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</si>
  <si>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</si>
  <si>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</si>
  <si>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</si>
  <si>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</si>
  <si>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</si>
  <si>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</si>
  <si>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</si>
  <si>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</si>
  <si>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</si>
  <si>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</si>
  <si>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</si>
  <si>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</si>
  <si>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</si>
  <si>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</si>
  <si>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</si>
  <si>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</si>
  <si>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</si>
  <si>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</si>
  <si>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</si>
  <si>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</si>
  <si>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</si>
  <si>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</si>
  <si>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</si>
  <si>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</si>
  <si>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</si>
  <si>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</si>
  <si>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</si>
  <si>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</si>
  <si>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</si>
  <si>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</si>
  <si>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</si>
  <si>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</si>
  <si>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</si>
  <si>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</si>
  <si>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</si>
  <si>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</si>
  <si>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</si>
  <si>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</si>
  <si>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</si>
  <si>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</si>
  <si>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</si>
  <si>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</si>
  <si>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</si>
  <si>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</si>
  <si>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</si>
  <si>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</si>
  <si>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</si>
  <si>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</si>
  <si>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</si>
  <si>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</si>
  <si>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</si>
  <si>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</si>
  <si>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</si>
  <si>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</si>
  <si>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</si>
  <si>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</si>
  <si>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</si>
  <si>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</si>
  <si>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</si>
  <si>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</si>
  <si>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</si>
  <si>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</si>
  <si>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</si>
  <si>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</si>
  <si>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</si>
  <si>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</si>
  <si>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</si>
  <si>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</si>
  <si>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</si>
  <si>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</si>
  <si>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</si>
  <si>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</si>
  <si>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</si>
  <si>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</si>
  <si>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</si>
  <si>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</si>
  <si>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</si>
  <si>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</si>
  <si>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</si>
  <si>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</si>
  <si>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</si>
  <si>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</si>
  <si>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</si>
  <si>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</si>
  <si>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</si>
  <si>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</si>
  <si>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</si>
  <si>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</si>
  <si>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</si>
  <si>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</si>
  <si>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</si>
  <si>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</si>
  <si>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</si>
  <si>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</si>
  <si>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</si>
  <si>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</si>
  <si>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</si>
  <si>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</si>
  <si>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</si>
  <si>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</si>
  <si>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</si>
  <si>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</si>
  <si>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</si>
  <si>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</si>
  <si>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</si>
  <si>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</si>
  <si>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</si>
  <si>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</si>
  <si>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</si>
  <si>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</si>
  <si>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</si>
  <si>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</si>
  <si>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</si>
  <si>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</si>
  <si>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</si>
  <si>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</si>
  <si>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</si>
  <si>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</si>
  <si>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</si>
  <si>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</si>
  <si>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</si>
  <si>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</si>
  <si>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</si>
  <si>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</si>
  <si>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</si>
  <si>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</si>
  <si>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</si>
  <si>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</si>
  <si>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</si>
  <si>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</si>
  <si>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</si>
  <si>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</si>
  <si>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</si>
  <si>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</si>
  <si>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</si>
  <si>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</si>
  <si>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</si>
  <si>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</si>
  <si>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</si>
  <si>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</si>
  <si>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</si>
  <si>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</si>
  <si>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</si>
  <si>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</si>
  <si>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</si>
  <si>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</si>
  <si>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</si>
  <si>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</si>
  <si>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</si>
  <si>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</si>
  <si>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</si>
  <si>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</si>
  <si>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</si>
  <si>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</si>
  <si>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</si>
  <si>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</si>
  <si>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</si>
  <si>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</si>
  <si>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</si>
  <si>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</si>
  <si>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</si>
  <si>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</si>
  <si>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</si>
  <si>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</si>
  <si>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</si>
  <si>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</si>
  <si>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</si>
  <si>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</si>
  <si>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</si>
  <si>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</si>
  <si>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</si>
  <si>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</si>
  <si>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</si>
  <si>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</si>
  <si>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</si>
  <si>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</si>
  <si>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</si>
  <si>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</si>
  <si>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</si>
  <si>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</si>
  <si>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</si>
  <si>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</si>
  <si>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</si>
  <si>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</si>
  <si>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</si>
  <si>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</si>
  <si>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</si>
  <si>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</si>
  <si>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</si>
  <si>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</si>
  <si>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</si>
  <si>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</si>
  <si>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</si>
  <si>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</si>
  <si>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</si>
  <si>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</si>
  <si>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</si>
  <si>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</si>
  <si>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</si>
  <si>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</si>
  <si>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</si>
  <si>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</si>
  <si>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</si>
  <si>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</si>
  <si>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</si>
  <si>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</si>
  <si>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</si>
  <si>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</si>
  <si>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</si>
  <si>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</si>
  <si>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</si>
  <si>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</si>
  <si>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</si>
  <si>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</si>
  <si>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</si>
  <si>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</si>
  <si>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</si>
  <si>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</si>
  <si>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</si>
  <si>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</si>
  <si>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</si>
  <si>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</si>
  <si>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</si>
  <si>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</si>
  <si>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</si>
  <si>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</si>
  <si>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</si>
  <si>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</si>
  <si>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</si>
  <si>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</si>
  <si>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</si>
  <si>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</si>
  <si>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</si>
  <si>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</si>
  <si>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</si>
  <si>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</si>
  <si>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</si>
  <si>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</si>
  <si>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</si>
  <si>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</si>
  <si>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</si>
  <si>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</si>
  <si>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</si>
  <si>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</si>
  <si>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</si>
  <si>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</si>
  <si>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</si>
  <si>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</si>
  <si>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</si>
  <si>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</si>
  <si>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</si>
  <si>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</si>
  <si>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</si>
  <si>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</si>
  <si>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</si>
  <si>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</si>
  <si>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</si>
  <si>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</si>
  <si>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</si>
  <si>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</si>
  <si>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</si>
  <si>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</si>
  <si>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</si>
  <si>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</si>
  <si>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</si>
  <si>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</si>
  <si>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</si>
  <si>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</si>
  <si>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</si>
  <si>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</si>
  <si>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</si>
  <si>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</si>
  <si>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</si>
  <si>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</si>
  <si>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</si>
  <si>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</si>
  <si>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</si>
  <si>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</si>
  <si>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</si>
  <si>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</si>
  <si>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</si>
  <si>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</si>
  <si>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</si>
  <si>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</si>
  <si>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</si>
  <si>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</si>
  <si>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</si>
  <si>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</si>
  <si>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</si>
  <si>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</si>
  <si>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</si>
  <si>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</si>
  <si>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</si>
  <si>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</si>
  <si>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</si>
  <si>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</si>
  <si>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</si>
  <si>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</si>
  <si>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</si>
  <si>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</si>
  <si>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</si>
  <si>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</si>
  <si>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</si>
  <si>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</si>
  <si>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</si>
  <si>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</si>
  <si>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</si>
  <si>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</si>
  <si>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</si>
  <si>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</si>
  <si>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</si>
  <si>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</si>
  <si>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</si>
  <si>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</si>
  <si>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</si>
  <si>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</si>
  <si>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</si>
  <si>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</si>
  <si>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</si>
  <si>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</si>
  <si>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</si>
  <si>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</si>
  <si>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</si>
  <si>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</si>
  <si>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</si>
  <si>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</si>
  <si>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</si>
  <si>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</si>
  <si>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</si>
  <si>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</si>
  <si>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</si>
  <si>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</si>
  <si>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</si>
  <si>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</si>
  <si>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</si>
  <si>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</si>
  <si>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</si>
  <si>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</si>
  <si>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</si>
  <si>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</si>
  <si>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</si>
  <si>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</si>
  <si>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</si>
  <si>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</si>
  <si>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</si>
  <si>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</si>
  <si>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</si>
  <si>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</si>
  <si>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</si>
  <si>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</si>
  <si>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</si>
  <si>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</si>
  <si>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</si>
  <si>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</si>
  <si>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</si>
  <si>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</si>
  <si>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</si>
  <si>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</si>
  <si>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</si>
  <si>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</si>
  <si>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</si>
  <si>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</si>
  <si>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</si>
  <si>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</si>
  <si>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</si>
  <si>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</si>
  <si>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</si>
  <si>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</si>
  <si>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</si>
  <si>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</si>
  <si>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</si>
  <si>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</si>
  <si>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</si>
  <si>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</si>
  <si>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</si>
  <si>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</si>
  <si>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</si>
  <si>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</si>
  <si>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</si>
  <si>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</si>
  <si>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</si>
  <si>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</si>
  <si>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</si>
  <si>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</si>
  <si>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</si>
  <si>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</si>
  <si>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</si>
  <si>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</si>
  <si>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</si>
  <si>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</si>
  <si>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</si>
  <si>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</si>
  <si>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</si>
  <si>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</si>
  <si>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</si>
  <si>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</si>
  <si>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</si>
  <si>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</si>
  <si>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</si>
  <si>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</si>
  <si>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</si>
  <si>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</si>
  <si>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</si>
  <si>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</si>
  <si>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</si>
  <si>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</si>
  <si>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</si>
  <si>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</si>
  <si>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</si>
  <si>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</si>
  <si>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</si>
  <si>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</si>
  <si>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</si>
  <si>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</si>
  <si>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</si>
  <si>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</si>
  <si>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</si>
  <si>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</si>
  <si>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</si>
  <si>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</si>
  <si>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</si>
  <si>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</si>
  <si>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</si>
  <si>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</si>
  <si>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</si>
  <si>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</si>
  <si>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</si>
  <si>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</si>
  <si>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</si>
  <si>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</si>
  <si>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</si>
  <si>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</si>
  <si>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</si>
  <si>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</si>
  <si>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</si>
  <si>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</si>
  <si>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</si>
  <si>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</si>
  <si>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</si>
  <si>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</si>
  <si>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</si>
  <si>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</si>
  <si>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</si>
  <si>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</si>
  <si>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</si>
  <si>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</si>
  <si>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</si>
  <si>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</si>
  <si>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</si>
  <si>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</si>
  <si>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</si>
  <si>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</si>
  <si>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</si>
  <si>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</si>
  <si>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</si>
  <si>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</si>
  <si>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</si>
  <si>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</si>
  <si>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</si>
  <si>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</si>
  <si>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</si>
  <si>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</si>
  <si>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</si>
  <si>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</si>
  <si>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</si>
  <si>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</si>
  <si>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</si>
  <si>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</si>
  <si>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</si>
  <si>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</si>
  <si>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</si>
  <si>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</si>
  <si>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</si>
  <si>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</si>
  <si>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</si>
  <si>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</si>
  <si>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</si>
  <si>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</si>
  <si>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</si>
  <si>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</si>
  <si>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</si>
  <si>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</si>
  <si>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</si>
  <si>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</si>
  <si>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</si>
  <si>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</si>
  <si>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</si>
  <si>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</si>
  <si>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</si>
  <si>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</si>
  <si>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</si>
  <si>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</si>
  <si>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</si>
  <si>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</si>
  <si>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</si>
  <si>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</si>
  <si>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</si>
  <si>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</si>
  <si>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</si>
  <si>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</si>
  <si>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</si>
  <si>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</si>
  <si>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</si>
  <si>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</si>
  <si>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</si>
  <si>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</si>
  <si>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</si>
  <si>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</si>
  <si>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</si>
  <si>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</si>
  <si>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</si>
  <si>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</si>
  <si>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</si>
  <si>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</si>
  <si>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</si>
  <si>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</si>
  <si>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</si>
  <si>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</si>
  <si>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</si>
  <si>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</si>
  <si>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</si>
  <si>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</si>
  <si>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</si>
  <si>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</si>
  <si>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</si>
  <si>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</si>
  <si>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</si>
  <si>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</si>
  <si>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</si>
  <si>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</si>
  <si>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</si>
  <si>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</si>
  <si>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</si>
  <si>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</si>
  <si>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</si>
  <si>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</si>
  <si>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</si>
  <si>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</si>
  <si>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</si>
  <si>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</si>
  <si>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</si>
  <si>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</si>
  <si>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</si>
  <si>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</si>
  <si>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</si>
  <si>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</si>
  <si>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</si>
  <si>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</si>
  <si>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</si>
  <si>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</si>
  <si>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</si>
  <si>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</si>
  <si>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</si>
  <si>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</si>
  <si>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</si>
  <si>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</si>
  <si>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</si>
  <si>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</si>
  <si>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</si>
  <si>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</si>
  <si>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</si>
  <si>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</si>
  <si>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</si>
  <si>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</si>
  <si>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</si>
  <si>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</si>
  <si>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</si>
  <si>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</si>
  <si>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</si>
  <si>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</si>
  <si>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</si>
  <si>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</si>
  <si>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</si>
  <si>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</si>
  <si>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</si>
  <si>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</si>
  <si>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</si>
  <si>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</si>
  <si>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</si>
  <si>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</si>
  <si>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</si>
  <si>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</si>
  <si>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</si>
  <si>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</si>
  <si>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</si>
  <si>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</si>
  <si>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</si>
  <si>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</si>
  <si>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</si>
  <si>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</si>
  <si>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</si>
  <si>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</si>
  <si>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</si>
  <si>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</si>
  <si>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</si>
  <si>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</si>
  <si>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</si>
  <si>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</si>
  <si>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</si>
  <si>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</si>
  <si>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</si>
  <si>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</si>
  <si>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</si>
  <si>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</si>
  <si>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</si>
  <si>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</si>
  <si>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</si>
  <si>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</si>
  <si>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</si>
  <si>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</si>
  <si>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</si>
  <si>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</si>
  <si>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</si>
  <si>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</si>
  <si>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</si>
  <si>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</si>
  <si>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</si>
  <si>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</si>
  <si>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</si>
  <si>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</si>
  <si>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</si>
  <si>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</si>
  <si>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</si>
  <si>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</si>
  <si>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</si>
  <si>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</si>
  <si>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</si>
  <si>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</si>
  <si>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</si>
  <si>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</si>
  <si>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</si>
  <si>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</si>
  <si>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</si>
  <si>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</si>
  <si>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</si>
  <si>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</si>
  <si>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</si>
  <si>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</si>
  <si>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</si>
  <si>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</si>
  <si>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</si>
  <si>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</si>
  <si>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</si>
  <si>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</si>
  <si>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</si>
  <si>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</si>
  <si>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</si>
  <si>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</si>
  <si>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</si>
  <si>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</si>
  <si>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</si>
  <si>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</si>
  <si>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</si>
  <si>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</si>
  <si>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</si>
  <si>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</si>
  <si>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</si>
  <si>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</si>
  <si>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</si>
  <si>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</si>
  <si>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</si>
  <si>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</si>
  <si>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</si>
  <si>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</si>
  <si>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</si>
  <si>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</si>
  <si>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</si>
  <si>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</si>
  <si>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</si>
  <si>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</si>
  <si>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</si>
  <si>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</si>
  <si>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</si>
  <si>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</si>
  <si>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</si>
  <si>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</si>
  <si>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</si>
  <si>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</si>
  <si>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</si>
  <si>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</si>
  <si>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</si>
  <si>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</si>
  <si>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</si>
  <si>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</si>
  <si>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</si>
  <si>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</si>
  <si>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</si>
  <si>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</si>
  <si>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</si>
  <si>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</si>
  <si>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</si>
  <si>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</si>
  <si>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</si>
  <si>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</si>
  <si>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</si>
  <si>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</si>
  <si>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</si>
  <si>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</si>
  <si>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</si>
  <si>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</si>
  <si>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</si>
  <si>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</si>
  <si>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</si>
  <si>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</si>
  <si>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</si>
  <si>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</si>
  <si>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</si>
  <si>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</si>
  <si>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</si>
  <si>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</si>
  <si>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</si>
  <si>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</si>
  <si>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</si>
  <si>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</si>
  <si>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</si>
  <si>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</si>
  <si>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</si>
  <si>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</si>
  <si>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</si>
  <si>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</si>
  <si>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</si>
  <si>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</si>
  <si>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</si>
  <si>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</si>
  <si>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</si>
  <si>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</si>
  <si>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</si>
  <si>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</si>
  <si>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</si>
  <si>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</si>
  <si>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</si>
  <si>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</si>
  <si>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</si>
  <si>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</si>
  <si>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</si>
  <si>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</si>
  <si>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</si>
  <si>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</si>
  <si>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</si>
  <si>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</si>
  <si>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</si>
  <si>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</si>
  <si>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</si>
  <si>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</si>
  <si>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</si>
  <si>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</si>
  <si>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</si>
  <si>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</si>
  <si>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</si>
  <si>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</si>
  <si>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</si>
  <si>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</si>
  <si>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</si>
  <si>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</si>
  <si>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</si>
  <si>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</si>
  <si>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</si>
  <si>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</si>
  <si>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</si>
  <si>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</si>
  <si>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</si>
  <si>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</si>
  <si>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</si>
  <si>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</si>
  <si>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</si>
  <si>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</si>
  <si>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</si>
  <si>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</si>
  <si>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</si>
  <si>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</si>
  <si>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</si>
  <si>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</si>
  <si>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</si>
  <si>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</si>
  <si>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</si>
  <si>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</si>
  <si>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</si>
  <si>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</si>
  <si>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</si>
  <si>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</si>
  <si>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</si>
  <si>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</si>
  <si>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</si>
  <si>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</si>
  <si>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</si>
  <si>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</si>
  <si>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</si>
  <si>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</si>
  <si>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</si>
  <si>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</si>
  <si>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</si>
  <si>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</si>
  <si>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</si>
  <si>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</si>
  <si>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</si>
  <si>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</si>
  <si>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</si>
  <si>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</si>
  <si>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</si>
  <si>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</si>
  <si>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</si>
  <si>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</si>
  <si>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</si>
  <si>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</si>
  <si>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</si>
  <si>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</si>
  <si>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</si>
  <si>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</si>
  <si>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</si>
  <si>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</si>
  <si>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</si>
  <si>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</si>
  <si>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</si>
  <si>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</si>
  <si>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</si>
  <si>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</si>
  <si>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</si>
  <si>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</si>
  <si>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</si>
  <si>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</si>
  <si>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</si>
  <si>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</si>
  <si>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</si>
  <si>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</si>
  <si>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</si>
  <si>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</si>
  <si>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</si>
  <si>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</si>
  <si>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</si>
  <si>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</si>
  <si>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</si>
  <si>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</si>
  <si>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</si>
  <si>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</si>
  <si>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</si>
  <si>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</si>
  <si>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</si>
  <si>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</si>
  <si>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</si>
  <si>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</si>
  <si>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</si>
  <si>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</si>
  <si>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</si>
  <si>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</si>
  <si>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</si>
  <si>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</si>
  <si>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</si>
  <si>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</si>
  <si>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</si>
  <si>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</si>
  <si>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</si>
  <si>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</si>
  <si>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</si>
  <si>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</si>
  <si>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</si>
  <si>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</si>
  <si>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</si>
  <si>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</si>
  <si>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</si>
  <si>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</si>
  <si>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</si>
  <si>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</si>
  <si>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</si>
  <si>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</si>
  <si>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</si>
  <si>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</si>
  <si>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</si>
  <si>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</si>
  <si>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</si>
  <si>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</si>
  <si>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</si>
  <si>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</si>
  <si>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</si>
  <si>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</si>
  <si>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</si>
  <si>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</si>
  <si>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</si>
  <si>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</si>
  <si>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</si>
  <si>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</si>
  <si>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</si>
  <si>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</si>
  <si>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</si>
  <si>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</si>
  <si>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</si>
  <si>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</si>
  <si>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</si>
  <si>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</si>
  <si>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</si>
  <si>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</si>
  <si>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</si>
  <si>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</si>
  <si>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</si>
  <si>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</si>
  <si>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</si>
  <si>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</si>
  <si>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</si>
  <si>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</si>
  <si>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</si>
  <si>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</si>
  <si>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</si>
  <si>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</si>
  <si>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</si>
  <si>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</si>
  <si>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</si>
  <si>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</si>
  <si>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</si>
  <si>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</si>
  <si>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</si>
  <si>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</si>
  <si>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</si>
  <si>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</si>
  <si>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</si>
  <si>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</si>
  <si>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</si>
  <si>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</si>
  <si>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</si>
  <si>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</si>
  <si>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</si>
  <si>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</si>
  <si>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</si>
  <si>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</si>
  <si>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</si>
  <si>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</si>
  <si>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</si>
  <si>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</si>
  <si>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</si>
  <si>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</si>
  <si>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</si>
  <si>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</si>
  <si>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</si>
  <si>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</si>
  <si>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</si>
  <si>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</si>
  <si>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</si>
  <si>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</si>
  <si>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</si>
  <si>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</si>
  <si>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</si>
  <si>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</si>
  <si>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</si>
  <si>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</si>
  <si>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</si>
  <si>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</si>
  <si>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</si>
  <si>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</si>
  <si>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</si>
  <si>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</si>
  <si>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</si>
  <si>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</si>
  <si>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</si>
  <si>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</si>
  <si>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</si>
  <si>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</si>
  <si>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</si>
  <si>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</si>
  <si>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</si>
  <si>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</si>
  <si>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</si>
  <si>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</si>
  <si>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</si>
  <si>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</si>
  <si>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</si>
  <si>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</si>
  <si>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</si>
  <si>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</si>
  <si>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</si>
  <si>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</si>
  <si>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</si>
  <si>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</si>
  <si>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</si>
  <si>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</si>
  <si>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</si>
  <si>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</si>
  <si>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</si>
  <si>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</si>
  <si>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</si>
  <si>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</si>
  <si>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</si>
  <si>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</si>
  <si>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</si>
  <si>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</si>
  <si>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</si>
  <si>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</si>
  <si>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</si>
  <si>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</si>
  <si>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</si>
  <si>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</si>
  <si>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</si>
  <si>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</si>
  <si>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</si>
  <si>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</si>
  <si>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</si>
  <si>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</si>
  <si>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</si>
  <si>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</si>
  <si>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</si>
  <si>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</si>
  <si>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</si>
  <si>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</si>
  <si>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</si>
  <si>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</si>
  <si>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</si>
  <si>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</si>
  <si>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</si>
  <si>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</si>
  <si>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</si>
  <si>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</si>
  <si>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</si>
  <si>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</si>
  <si>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</si>
  <si>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</si>
  <si>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</si>
  <si>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</si>
  <si>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</si>
  <si>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</si>
  <si>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</si>
  <si>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</si>
  <si>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</si>
  <si>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</si>
  <si>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</si>
  <si>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</si>
  <si>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</si>
  <si>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</si>
  <si>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</si>
  <si>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</si>
  <si>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</si>
  <si>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</si>
  <si>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</si>
  <si>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</si>
  <si>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</si>
  <si>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</si>
  <si>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</si>
  <si>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</si>
  <si>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</si>
  <si>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</si>
  <si>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</si>
  <si>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</si>
  <si>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</si>
  <si>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</si>
  <si>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</si>
  <si>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</si>
  <si>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</si>
  <si>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</si>
  <si>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</si>
  <si>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</si>
  <si>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</si>
  <si>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</si>
  <si>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</si>
  <si>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</si>
  <si>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</si>
  <si>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</si>
  <si>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</si>
  <si>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</si>
  <si>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</si>
  <si>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</si>
  <si>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</si>
  <si>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</si>
  <si>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</si>
  <si>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</si>
  <si>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</si>
  <si>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</si>
  <si>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</si>
  <si>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</si>
  <si>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</si>
  <si>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</si>
  <si>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</si>
  <si>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</si>
  <si>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</si>
  <si>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</si>
  <si>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</si>
  <si>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</si>
  <si>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</si>
  <si>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</si>
  <si>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</si>
  <si>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</si>
  <si>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</si>
  <si>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</si>
  <si>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</si>
  <si>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</si>
  <si>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</si>
  <si>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</si>
  <si>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</si>
  <si>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</si>
  <si>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</si>
  <si>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</si>
  <si>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</si>
  <si>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</si>
  <si>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</si>
  <si>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</si>
  <si>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</si>
  <si>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</si>
  <si>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</si>
  <si>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</si>
  <si>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</si>
  <si>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</si>
  <si>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</si>
  <si>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</si>
  <si>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</si>
  <si>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</si>
  <si>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</si>
  <si>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</si>
  <si>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</si>
  <si>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</si>
  <si>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</si>
  <si>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</si>
  <si>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</si>
  <si>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</si>
  <si>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</si>
  <si>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</si>
  <si>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</si>
  <si>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</si>
  <si>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</si>
  <si>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</si>
  <si>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</si>
  <si>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</si>
  <si>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</si>
  <si>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</si>
  <si>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</si>
  <si>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</si>
  <si>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</si>
  <si>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</si>
  <si>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</si>
  <si>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</si>
  <si>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</si>
  <si>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</si>
  <si>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</si>
  <si>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</si>
  <si>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</si>
  <si>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</si>
  <si>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</si>
  <si>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</si>
  <si>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</si>
  <si>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</si>
  <si>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</si>
  <si>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</si>
  <si>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</si>
  <si>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</si>
  <si>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</si>
  <si>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</si>
  <si>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</si>
  <si>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</si>
  <si>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</si>
  <si>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</si>
  <si>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</si>
  <si>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</si>
  <si>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</si>
  <si>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</si>
  <si>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</si>
  <si>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</si>
  <si>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</si>
  <si>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</si>
  <si>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</si>
  <si>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</si>
  <si>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</si>
  <si>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</si>
  <si>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</si>
  <si>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</si>
  <si>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</si>
  <si>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</si>
  <si>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</si>
  <si>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</si>
  <si>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</si>
  <si>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</si>
  <si>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</si>
  <si>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</si>
  <si>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</si>
  <si>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</si>
  <si>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</si>
  <si>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</si>
  <si>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</si>
  <si>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</si>
  <si>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</si>
  <si>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</si>
  <si>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</si>
  <si>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</si>
  <si>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</si>
  <si>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</si>
  <si>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</si>
  <si>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</si>
  <si>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</si>
  <si>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</si>
  <si>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</si>
  <si>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</si>
  <si>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</si>
  <si>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</si>
  <si>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</si>
  <si>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</si>
  <si>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</si>
  <si>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</si>
  <si>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</si>
  <si>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</si>
  <si>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</si>
  <si>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</si>
  <si>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</si>
  <si>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</si>
  <si>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</si>
  <si>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</si>
  <si>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</si>
  <si>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</si>
  <si>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</si>
  <si>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</si>
  <si>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</si>
  <si>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</si>
  <si>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</si>
  <si>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</si>
  <si>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</si>
  <si>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</si>
  <si>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</si>
  <si>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</si>
  <si>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</si>
  <si>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</si>
  <si>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</si>
  <si>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</si>
  <si>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</si>
  <si>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</si>
  <si>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</si>
  <si>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</si>
  <si>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</si>
  <si>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</si>
  <si>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</si>
  <si>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</si>
  <si>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</si>
  <si>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</si>
  <si>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</si>
  <si>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</si>
  <si>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</si>
  <si>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</si>
  <si>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</si>
  <si>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</si>
  <si>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</si>
  <si>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</si>
  <si>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</si>
  <si>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</si>
  <si>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</si>
  <si>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</si>
  <si>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</si>
  <si>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</si>
  <si>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</si>
  <si>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</si>
  <si>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</si>
  <si>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</si>
  <si>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</si>
  <si>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</si>
  <si>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</si>
  <si>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</si>
  <si>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</si>
  <si>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</si>
  <si>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</si>
  <si>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</si>
  <si>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</si>
  <si>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</si>
  <si>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</si>
  <si>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</si>
  <si>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</si>
  <si>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</si>
  <si>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</si>
  <si>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</si>
  <si>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</si>
  <si>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</si>
  <si>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</si>
  <si>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</si>
  <si>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</si>
  <si>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</si>
  <si>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</si>
  <si>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</si>
  <si>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</si>
  <si>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</si>
  <si>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</si>
  <si>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</si>
  <si>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</si>
  <si>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</si>
  <si>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</si>
  <si>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</si>
  <si>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</si>
  <si>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</si>
  <si>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</si>
  <si>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</si>
  <si>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</si>
  <si>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</si>
  <si>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</si>
  <si>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</si>
  <si>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</si>
  <si>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</si>
  <si>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</si>
  <si>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</si>
  <si>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</si>
  <si>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</si>
  <si>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</si>
  <si>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</si>
  <si>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</si>
  <si>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</si>
  <si>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</si>
  <si>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</si>
  <si>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</si>
  <si>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</si>
  <si>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</si>
  <si>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</si>
  <si>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</si>
  <si>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</si>
  <si>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</si>
  <si>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</si>
  <si>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</si>
  <si>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</si>
  <si>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</si>
  <si>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</si>
  <si>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</si>
  <si>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</si>
  <si>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</si>
  <si>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</si>
  <si>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</si>
  <si>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</si>
  <si>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</si>
  <si>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</si>
  <si>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</si>
  <si>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</si>
  <si>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</si>
  <si>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</si>
  <si>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</si>
  <si>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</si>
  <si>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</si>
  <si>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</si>
  <si>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</si>
  <si>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</si>
  <si>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</si>
  <si>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</si>
  <si>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</si>
  <si>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</si>
  <si>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</si>
  <si>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</si>
  <si>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</si>
  <si>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</si>
  <si>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</si>
  <si>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</si>
  <si>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</si>
  <si>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</si>
  <si>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</si>
  <si>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</si>
  <si>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</si>
  <si>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</si>
  <si>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</si>
  <si>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</si>
  <si>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</si>
  <si>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</si>
  <si>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</si>
  <si>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</si>
  <si>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</si>
  <si>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</si>
  <si>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</si>
  <si>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</si>
  <si>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</si>
  <si>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</si>
  <si>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</si>
  <si>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</si>
  <si>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</si>
  <si>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</si>
  <si>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</si>
  <si>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</si>
  <si>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</si>
  <si>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</si>
  <si>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</si>
  <si>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</si>
  <si>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</si>
  <si>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</si>
  <si>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</si>
  <si>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</si>
  <si>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</si>
  <si>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</si>
  <si>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</si>
  <si>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</si>
  <si>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</si>
  <si>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</si>
  <si>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</si>
  <si>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</si>
  <si>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</si>
  <si>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</si>
  <si>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</si>
  <si>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</si>
  <si>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</si>
  <si>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</si>
  <si>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</si>
  <si>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</si>
  <si>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</si>
  <si>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</si>
  <si>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</si>
  <si>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</si>
  <si>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</si>
  <si>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</si>
  <si>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</si>
  <si>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</si>
  <si>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</si>
  <si>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</si>
  <si>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</si>
  <si>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</si>
  <si>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</si>
  <si>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</si>
  <si>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</si>
  <si>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</si>
  <si>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</si>
  <si>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</si>
  <si>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</si>
  <si>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</si>
  <si>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</si>
  <si>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</si>
  <si>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</si>
  <si>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</si>
  <si>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</si>
  <si>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</si>
  <si>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</si>
  <si>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</si>
  <si>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</si>
  <si>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</si>
  <si>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</si>
  <si>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</si>
  <si>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</si>
  <si>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</si>
  <si>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</si>
  <si>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</si>
  <si>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</si>
  <si>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</si>
  <si>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</si>
  <si>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</si>
  <si>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</si>
  <si>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</si>
  <si>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</si>
  <si>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</si>
  <si>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</si>
  <si>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</si>
  <si>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</si>
  <si>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</si>
  <si>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</si>
  <si>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</si>
  <si>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</si>
  <si>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</si>
  <si>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</si>
  <si>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</si>
  <si>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</si>
  <si>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</si>
  <si>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</si>
  <si>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</si>
  <si>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</si>
  <si>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</si>
  <si>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</si>
  <si>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</si>
  <si>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</si>
  <si>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</si>
  <si>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</si>
  <si>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</si>
  <si>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</si>
  <si>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</si>
  <si>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</si>
  <si>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</si>
  <si>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</si>
  <si>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</si>
  <si>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</si>
  <si>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</si>
  <si>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</si>
  <si>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</si>
  <si>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</si>
  <si>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</si>
  <si>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</si>
  <si>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</si>
  <si>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</si>
  <si>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</si>
  <si>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</si>
  <si>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</si>
  <si>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</si>
  <si>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</si>
  <si>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</si>
  <si>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</si>
  <si>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</si>
  <si>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</si>
  <si>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</si>
  <si>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</si>
  <si>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</si>
  <si>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</si>
  <si>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</si>
  <si>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</si>
  <si>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</si>
  <si>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</si>
  <si>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</si>
  <si>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</si>
  <si>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</si>
  <si>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</si>
  <si>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</si>
  <si>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</si>
  <si>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</si>
  <si>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</si>
  <si>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</si>
  <si>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</si>
  <si>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</si>
  <si>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</si>
  <si>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</si>
  <si>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</si>
  <si>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</si>
  <si>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</si>
  <si>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</si>
  <si>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</si>
  <si>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</si>
  <si>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</si>
  <si>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</si>
  <si>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</si>
  <si>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</si>
  <si>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</si>
  <si>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</si>
  <si>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</si>
  <si>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</si>
  <si>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</si>
  <si>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</si>
  <si>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</si>
  <si>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</si>
  <si>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</si>
  <si>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</si>
  <si>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</si>
  <si>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</si>
  <si>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</si>
  <si>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</si>
  <si>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</si>
  <si>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</si>
  <si>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</si>
  <si>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</si>
  <si>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</si>
  <si>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</si>
  <si>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</si>
  <si>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</si>
  <si>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</si>
  <si>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</si>
  <si>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</si>
  <si>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</si>
  <si>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</si>
  <si>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</si>
  <si>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</si>
  <si>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</si>
  <si>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</si>
  <si>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</si>
  <si>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</si>
  <si>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</si>
  <si>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</si>
  <si>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</si>
  <si>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</si>
  <si>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</si>
  <si>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</si>
  <si>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</si>
  <si>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</si>
  <si>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</si>
  <si>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</si>
  <si>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</si>
  <si>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</si>
  <si>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</si>
  <si>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</si>
  <si>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</si>
  <si>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</si>
  <si>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</si>
  <si>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</si>
  <si>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</si>
  <si>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</si>
  <si>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</si>
  <si>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</si>
  <si>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</si>
  <si>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</si>
  <si>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</si>
  <si>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</si>
  <si>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</si>
  <si>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</si>
  <si>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</si>
  <si>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</si>
  <si>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</si>
  <si>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</si>
  <si>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</si>
  <si>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</si>
  <si>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</si>
  <si>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</si>
  <si>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</si>
  <si>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</si>
  <si>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</si>
  <si>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</si>
  <si>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</si>
  <si>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</si>
  <si>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</si>
  <si>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</si>
  <si>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</si>
  <si>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</si>
  <si>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</si>
  <si>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</si>
  <si>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</si>
  <si>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</si>
  <si>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</si>
  <si>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</si>
  <si>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</si>
  <si>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</si>
  <si>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</si>
  <si>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</si>
  <si>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</si>
  <si>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</si>
  <si>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</si>
  <si>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</si>
  <si>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</si>
  <si>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</si>
  <si>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</si>
  <si>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</si>
  <si>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</si>
  <si>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</si>
  <si>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</si>
  <si>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</si>
  <si>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</si>
  <si>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</si>
  <si>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</si>
  <si>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</si>
  <si>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</si>
  <si>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</si>
  <si>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</si>
  <si>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</si>
  <si>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</si>
  <si>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</si>
  <si>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</si>
  <si>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</si>
  <si>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</si>
  <si>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</si>
  <si>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</si>
  <si>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</si>
  <si>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</si>
  <si>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</si>
  <si>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</si>
  <si>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</si>
  <si>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</si>
  <si>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</si>
  <si>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</si>
  <si>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</si>
  <si>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</si>
  <si>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</si>
  <si>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</si>
  <si>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</si>
  <si>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</si>
  <si>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</si>
  <si>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</si>
  <si>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</si>
  <si>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</si>
  <si>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</si>
  <si>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</si>
  <si>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</si>
  <si>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</si>
  <si>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</si>
  <si>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</si>
  <si>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</si>
  <si>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</si>
  <si>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</si>
  <si>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</si>
  <si>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</si>
  <si>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</si>
  <si>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</si>
  <si>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</si>
  <si>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</si>
  <si>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</si>
  <si>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</si>
  <si>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</si>
  <si>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</si>
  <si>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</si>
  <si>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</si>
  <si>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</si>
  <si>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</si>
  <si>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</si>
  <si>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</si>
  <si>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</si>
  <si>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</si>
  <si>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</si>
  <si>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</si>
  <si>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</si>
  <si>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</si>
  <si>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</si>
  <si>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</si>
  <si>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</si>
  <si>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</si>
  <si>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</si>
  <si>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</si>
  <si>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</si>
  <si>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</si>
  <si>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</si>
  <si>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</si>
  <si>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</si>
  <si>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</si>
  <si>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</si>
  <si>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</si>
  <si>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</si>
  <si>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</si>
  <si>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</si>
  <si>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</si>
  <si>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</si>
  <si>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</si>
  <si>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</si>
  <si>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</si>
  <si>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</si>
  <si>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</si>
  <si>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</si>
  <si>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</si>
  <si>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</si>
  <si>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</si>
  <si>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</si>
  <si>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</si>
  <si>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</si>
  <si>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</si>
  <si>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</si>
  <si>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</si>
  <si>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</si>
  <si>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</si>
  <si>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</si>
  <si>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</si>
  <si>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</si>
  <si>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</si>
  <si>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</si>
  <si>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</si>
  <si>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</si>
  <si>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</si>
  <si>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</si>
  <si>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</si>
  <si>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</si>
  <si>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</si>
  <si>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</si>
  <si>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</si>
  <si>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</si>
  <si>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</si>
  <si>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</si>
  <si>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</si>
  <si>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</si>
  <si>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</si>
  <si>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</si>
  <si>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</si>
  <si>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</si>
  <si>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</si>
  <si>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</si>
  <si>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</si>
  <si>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</si>
  <si>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</si>
  <si>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</si>
  <si>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</si>
  <si>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</si>
  <si>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</si>
  <si>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</si>
  <si>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</si>
  <si>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</si>
  <si>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</si>
  <si>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</si>
  <si>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</si>
  <si>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</si>
  <si>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</si>
  <si>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</si>
  <si>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</si>
  <si>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</si>
  <si>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</si>
  <si>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</si>
  <si>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</si>
  <si>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</si>
  <si>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</si>
  <si>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</si>
  <si>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</si>
  <si>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</si>
  <si>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</si>
  <si>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</si>
  <si>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</si>
  <si>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</si>
  <si>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</si>
  <si>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</si>
  <si>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</si>
  <si>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</si>
  <si>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</si>
  <si>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</si>
  <si>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</si>
  <si>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</si>
  <si>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</si>
  <si>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</si>
  <si>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</si>
  <si>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</si>
  <si>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</si>
  <si>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</si>
  <si>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</si>
  <si>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</si>
  <si>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</si>
  <si>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</si>
  <si>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</si>
  <si>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</si>
  <si>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</si>
  <si>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</si>
  <si>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</si>
  <si>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</si>
  <si>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</si>
  <si>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</si>
  <si>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</si>
  <si>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</si>
  <si>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</si>
  <si>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</si>
  <si>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</si>
  <si>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</si>
  <si>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</si>
  <si>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</si>
  <si>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</si>
  <si>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</si>
  <si>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</si>
  <si>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</si>
  <si>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</si>
  <si>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</si>
  <si>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</si>
  <si>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</si>
  <si>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</si>
  <si>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</si>
  <si>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</si>
  <si>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</si>
  <si>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</si>
  <si>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</si>
  <si>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</si>
  <si>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</si>
  <si>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</si>
  <si>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</si>
  <si>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</si>
  <si>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</si>
  <si>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</si>
  <si>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</si>
  <si>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</si>
  <si>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</si>
  <si>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</si>
  <si>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</si>
  <si>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</si>
  <si>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</si>
  <si>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</si>
  <si>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</si>
  <si>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</si>
  <si>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</si>
  <si>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</si>
  <si>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</si>
  <si>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</si>
  <si>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</si>
  <si>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</si>
  <si>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</si>
  <si>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</si>
  <si>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</si>
  <si>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</si>
  <si>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</si>
  <si>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</si>
  <si>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</si>
  <si>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</si>
  <si>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</si>
  <si>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</si>
  <si>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</si>
  <si>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</si>
  <si>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</si>
  <si>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</si>
  <si>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</si>
  <si>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</si>
  <si>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</si>
  <si>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</si>
  <si>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</si>
  <si>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</si>
  <si>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</si>
  <si>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</si>
  <si>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</si>
  <si>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</si>
  <si>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</si>
  <si>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</si>
  <si>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</si>
  <si>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</si>
  <si>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</si>
  <si>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</si>
  <si>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</si>
  <si>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</si>
  <si>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</si>
  <si>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</si>
  <si>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</si>
  <si>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</si>
  <si>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</si>
  <si>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</si>
  <si>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</si>
  <si>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</si>
  <si>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</si>
  <si>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</si>
  <si>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</si>
  <si>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</si>
  <si>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</si>
  <si>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</si>
  <si>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</si>
  <si>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</si>
  <si>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</si>
  <si>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</si>
  <si>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</si>
  <si>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</si>
  <si>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</si>
  <si>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</si>
  <si>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</si>
  <si>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</si>
  <si>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</si>
  <si>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</si>
  <si>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</si>
  <si>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</si>
  <si>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</si>
  <si>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</si>
  <si>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</si>
  <si>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</si>
  <si>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</si>
  <si>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</si>
  <si>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</si>
  <si>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</si>
  <si>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</si>
  <si>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</si>
  <si>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</si>
  <si>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</si>
  <si>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</si>
  <si>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</si>
  <si>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</si>
  <si>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</si>
  <si>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</si>
  <si>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</si>
  <si>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</si>
  <si>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</si>
  <si>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</si>
  <si>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</si>
  <si>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</si>
  <si>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</si>
  <si>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</si>
  <si>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</si>
  <si>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</si>
  <si>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</si>
  <si>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</si>
  <si>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</si>
  <si>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</si>
  <si>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</si>
  <si>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</si>
  <si>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</si>
  <si>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</si>
  <si>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</si>
  <si>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</si>
  <si>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</si>
  <si>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</si>
  <si>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</si>
  <si>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</si>
  <si>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</si>
  <si>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</si>
  <si>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</si>
  <si>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</si>
  <si>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</si>
  <si>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</si>
  <si>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</si>
  <si>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</si>
  <si>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</si>
  <si>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</si>
  <si>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</si>
  <si>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</si>
  <si>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</si>
  <si>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</si>
  <si>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</si>
  <si>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</si>
  <si>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</si>
  <si>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</si>
  <si>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</si>
  <si>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</si>
  <si>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</si>
  <si>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</si>
  <si>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</si>
  <si>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</si>
  <si>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</si>
  <si>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</si>
  <si>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</si>
  <si>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</si>
  <si>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</si>
  <si>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</si>
  <si>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</si>
  <si>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</si>
  <si>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</si>
  <si>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</si>
  <si>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</si>
  <si>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</si>
  <si>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</si>
  <si>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</si>
  <si>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</si>
  <si>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</si>
  <si>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</si>
  <si>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</si>
  <si>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</si>
  <si>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</si>
  <si>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</si>
  <si>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</si>
  <si>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</si>
  <si>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</si>
  <si>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</si>
  <si>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</si>
  <si>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</si>
  <si>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</si>
  <si>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</si>
  <si>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</si>
  <si>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</si>
  <si>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</si>
  <si>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</si>
  <si>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</si>
  <si>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</si>
  <si>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</si>
  <si>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</si>
  <si>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</si>
  <si>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</si>
  <si>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</si>
  <si>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</si>
  <si>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</si>
  <si>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</si>
  <si>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</si>
  <si>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</si>
  <si>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</si>
  <si>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</si>
  <si>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</si>
  <si>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</si>
  <si>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</si>
  <si>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</si>
  <si>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</si>
  <si>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</si>
  <si>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</si>
  <si>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</si>
  <si>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</si>
  <si>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</si>
  <si>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</si>
  <si>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</si>
  <si>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</si>
  <si>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</si>
  <si>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</si>
  <si>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</si>
  <si>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</si>
  <si>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</si>
  <si>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</si>
  <si>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</si>
  <si>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</si>
  <si>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</si>
  <si>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</si>
  <si>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</si>
  <si>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</si>
  <si>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</si>
  <si>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</si>
  <si>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</si>
  <si>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</si>
  <si>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</si>
  <si>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</si>
  <si>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</si>
  <si>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</si>
  <si>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</si>
  <si>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</si>
  <si>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</si>
  <si>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</si>
  <si>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</si>
  <si>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</si>
  <si>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</si>
  <si>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</si>
  <si>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</si>
  <si>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</si>
  <si>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</si>
  <si>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</si>
  <si>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</si>
  <si>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</si>
  <si>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</si>
  <si>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</si>
  <si>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</si>
  <si>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</si>
  <si>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</si>
  <si>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</si>
  <si>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</si>
  <si>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</si>
  <si>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</si>
  <si>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</si>
  <si>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</si>
  <si>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</si>
  <si>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</si>
  <si>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</si>
  <si>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</si>
  <si>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</si>
  <si>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</si>
  <si>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</si>
  <si>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</si>
  <si>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</si>
  <si>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</si>
  <si>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</si>
  <si>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</si>
  <si>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</si>
  <si>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</si>
  <si>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</si>
  <si>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</si>
  <si>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</si>
  <si>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</si>
  <si>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</si>
  <si>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</si>
  <si>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</si>
  <si>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</si>
  <si>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</si>
  <si>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</si>
  <si>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</si>
  <si>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</si>
  <si>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</si>
  <si>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</si>
  <si>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</si>
  <si>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</si>
  <si>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</si>
  <si>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</si>
  <si>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</si>
  <si>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</si>
  <si>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</si>
  <si>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</si>
  <si>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</si>
  <si>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</si>
  <si>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</si>
  <si>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</si>
  <si>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</si>
  <si>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</si>
  <si>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</si>
  <si>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</si>
  <si>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</si>
  <si>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</si>
  <si>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</si>
  <si>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</si>
  <si>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</si>
  <si>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</si>
  <si>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</si>
  <si>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</si>
  <si>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</si>
  <si>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</si>
  <si>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</si>
  <si>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</si>
  <si>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</si>
  <si>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</si>
  <si>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</si>
  <si>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</si>
  <si>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</si>
  <si>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</si>
  <si>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</si>
  <si>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</si>
  <si>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</si>
  <si>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</si>
  <si>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</si>
  <si>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</si>
  <si>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</si>
  <si>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</si>
  <si>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</si>
  <si>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</si>
  <si>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</si>
  <si>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</si>
  <si>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</si>
  <si>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</si>
  <si>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</si>
  <si>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</si>
  <si>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</si>
  <si>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</si>
  <si>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</si>
  <si>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</si>
  <si>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</si>
  <si>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</si>
  <si>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</si>
  <si>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</si>
  <si>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</si>
  <si>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</si>
  <si>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</si>
  <si>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</si>
  <si>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</si>
  <si>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</si>
  <si>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</si>
  <si>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</si>
  <si>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</si>
  <si>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</si>
  <si>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</si>
  <si>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</si>
  <si>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</si>
  <si>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</si>
  <si>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</si>
  <si>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</si>
  <si>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</si>
  <si>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</si>
  <si>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</si>
  <si>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</si>
  <si>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</si>
  <si>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</si>
  <si>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</si>
  <si>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</si>
  <si>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</si>
  <si>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</si>
  <si>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</si>
  <si>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</si>
  <si>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</si>
  <si>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</si>
  <si>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</si>
  <si>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</si>
  <si>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</si>
  <si>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</si>
  <si>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</si>
  <si>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</si>
  <si>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</si>
  <si>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</si>
  <si>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</si>
  <si>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</si>
  <si>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</si>
  <si>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</si>
  <si>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</si>
  <si>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</si>
  <si>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</si>
  <si>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</si>
  <si>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</si>
  <si>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</si>
  <si>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</si>
  <si>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</si>
  <si>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</si>
  <si>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</si>
  <si>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</si>
  <si>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</si>
  <si>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</si>
  <si>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</si>
  <si>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</si>
  <si>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</si>
  <si>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</si>
  <si>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</si>
  <si>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</si>
  <si>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</si>
  <si>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</si>
  <si>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</si>
  <si>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</si>
  <si>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</si>
  <si>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</si>
  <si>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</si>
  <si>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</si>
  <si>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</si>
  <si>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</si>
  <si>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</si>
  <si>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</si>
  <si>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</si>
  <si>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</si>
  <si>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</si>
  <si>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</si>
  <si>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</si>
  <si>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</si>
  <si>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</si>
  <si>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</si>
  <si>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</si>
  <si>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</si>
  <si>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</si>
  <si>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</si>
  <si>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</si>
  <si>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</si>
  <si>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</si>
  <si>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</si>
  <si>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</si>
  <si>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</si>
  <si>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</si>
  <si>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</si>
  <si>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</si>
  <si>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</si>
  <si>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</si>
  <si>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</si>
  <si>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</si>
  <si>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</si>
  <si>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</si>
  <si>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</si>
  <si>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</si>
  <si>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</si>
  <si>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</si>
  <si>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</si>
  <si>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</si>
  <si>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</si>
  <si>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</si>
  <si>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</si>
  <si>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</si>
  <si>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</si>
  <si>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</si>
  <si>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</si>
  <si>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</si>
  <si>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</si>
  <si>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</si>
  <si>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</si>
  <si>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</si>
  <si>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</si>
  <si>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</si>
  <si>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</si>
  <si>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</si>
  <si>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</si>
  <si>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</si>
  <si>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</si>
  <si>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</si>
  <si>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</si>
  <si>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</si>
  <si>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</si>
  <si>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</si>
  <si>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</si>
  <si>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</si>
  <si>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</si>
  <si>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</si>
  <si>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</si>
  <si>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</si>
  <si>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</si>
  <si>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</si>
  <si>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</si>
  <si>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</si>
  <si>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</si>
  <si>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</si>
  <si>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</si>
  <si>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</si>
  <si>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</si>
  <si>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</si>
  <si>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</si>
  <si>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</si>
  <si>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</si>
  <si>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</si>
  <si>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</si>
  <si>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</si>
  <si>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</si>
  <si>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</si>
  <si>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</si>
  <si>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</si>
  <si>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</si>
  <si>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</si>
  <si>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</si>
  <si>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</si>
  <si>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</si>
  <si>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</si>
  <si>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</si>
  <si>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</si>
  <si>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</si>
  <si>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</si>
  <si>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</si>
  <si>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</si>
  <si>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</si>
  <si>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</si>
  <si>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</si>
  <si>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</si>
  <si>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</si>
  <si>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</si>
  <si>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</si>
  <si>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</si>
  <si>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</si>
  <si>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</si>
  <si>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</si>
  <si>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</si>
  <si>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</si>
  <si>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</si>
  <si>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</si>
  <si>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</si>
  <si>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</si>
  <si>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</si>
  <si>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</si>
  <si>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</si>
  <si>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</si>
  <si>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</si>
  <si>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</si>
  <si>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</si>
  <si>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</si>
  <si>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</si>
  <si>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</si>
  <si>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</si>
  <si>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</si>
  <si>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</si>
  <si>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</si>
  <si>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</si>
  <si>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</si>
  <si>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</si>
  <si>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</si>
  <si>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</si>
  <si>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</si>
  <si>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</si>
  <si>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</si>
  <si>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</si>
  <si>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</si>
  <si>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</si>
  <si>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</si>
  <si>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</si>
  <si>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</si>
  <si>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</si>
  <si>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</si>
  <si>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</si>
  <si>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</si>
  <si>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</si>
  <si>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</si>
  <si>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</si>
  <si>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</si>
  <si>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</si>
  <si>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</si>
  <si>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</si>
  <si>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</si>
  <si>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</si>
  <si>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</si>
  <si>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</si>
  <si>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</si>
  <si>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</si>
  <si>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</si>
  <si>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</si>
  <si>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</si>
  <si>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</si>
  <si>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</si>
  <si>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</si>
  <si>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</si>
  <si>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</si>
  <si>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</si>
  <si>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</si>
  <si>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</si>
  <si>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</si>
  <si>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</si>
  <si>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</si>
  <si>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</si>
  <si>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</si>
  <si>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</si>
  <si>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</si>
  <si>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</si>
  <si>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</si>
  <si>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</si>
  <si>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</si>
  <si>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</si>
  <si>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</si>
  <si>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</si>
  <si>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</si>
  <si>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</si>
  <si>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</si>
  <si>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</si>
  <si>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</si>
  <si>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</si>
  <si>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</si>
  <si>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</si>
  <si>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</si>
  <si>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</si>
  <si>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</si>
  <si>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</si>
  <si>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</si>
  <si>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</si>
  <si>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</si>
  <si>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</si>
  <si>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</si>
  <si>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</si>
  <si>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</si>
  <si>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</si>
  <si>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</si>
  <si>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</si>
  <si>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</si>
  <si>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</si>
  <si>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</si>
  <si>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</si>
  <si>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</si>
  <si>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</si>
  <si>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</si>
  <si>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</si>
  <si>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</si>
  <si>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</si>
  <si>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</si>
  <si>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</si>
  <si>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</si>
  <si>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</si>
  <si>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</si>
  <si>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</si>
  <si>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</si>
  <si>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</si>
  <si>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</si>
  <si>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</si>
  <si>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</si>
  <si>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</si>
  <si>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</si>
  <si>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</si>
  <si>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</si>
  <si>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</si>
  <si>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</si>
  <si>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</si>
  <si>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</si>
  <si>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</si>
  <si>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</si>
  <si>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</si>
  <si>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</si>
  <si>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</si>
  <si>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</si>
  <si>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</si>
  <si>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</si>
  <si>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</si>
  <si>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</si>
  <si>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</si>
  <si>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</si>
  <si>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</si>
  <si>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</si>
  <si>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</si>
  <si>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</si>
  <si>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</si>
  <si>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</si>
  <si>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</si>
  <si>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</si>
  <si>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</si>
  <si>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</si>
  <si>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</si>
  <si>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</si>
  <si>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</si>
  <si>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</si>
  <si>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</si>
  <si>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</si>
  <si>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</si>
  <si>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</si>
  <si>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</si>
  <si>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</si>
  <si>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</si>
  <si>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</si>
  <si>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</si>
  <si>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</si>
  <si>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</si>
  <si>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</si>
  <si>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</si>
  <si>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</si>
  <si>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</si>
  <si>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</si>
  <si>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</si>
  <si>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</si>
  <si>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</si>
  <si>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</si>
  <si>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</si>
  <si>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</si>
  <si>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</si>
  <si>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</si>
  <si>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</si>
  <si>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</si>
  <si>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</si>
  <si>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</si>
  <si>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</si>
  <si>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</si>
  <si>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</si>
  <si>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</si>
  <si>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</si>
  <si>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</si>
  <si>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</si>
  <si>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</si>
  <si>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</si>
  <si>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</si>
  <si>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</si>
  <si>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</si>
  <si>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</si>
  <si>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</si>
  <si>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</si>
  <si>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</si>
  <si>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</si>
  <si>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</si>
  <si>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</si>
  <si>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</si>
  <si>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</si>
  <si>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</si>
  <si>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</si>
  <si>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</si>
  <si>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</si>
  <si>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</si>
  <si>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</si>
  <si>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</si>
  <si>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</si>
  <si>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</si>
  <si>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</si>
  <si>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</si>
  <si>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</si>
  <si>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</si>
  <si>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</si>
  <si>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</si>
  <si>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</si>
  <si>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</si>
  <si>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</si>
  <si>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</si>
  <si>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</si>
  <si>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</si>
  <si>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</si>
  <si>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</si>
  <si>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</si>
  <si>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</si>
  <si>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</si>
  <si>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</si>
  <si>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</si>
  <si>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</si>
  <si>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</si>
  <si>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</si>
  <si>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</si>
  <si>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</si>
  <si>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</si>
  <si>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</si>
  <si>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</si>
  <si>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</si>
  <si>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</si>
  <si>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</si>
  <si>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</si>
  <si>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</si>
  <si>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</si>
  <si>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</si>
  <si>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</si>
  <si>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</si>
  <si>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</si>
  <si>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</si>
  <si>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</si>
  <si>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</si>
  <si>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</si>
  <si>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</si>
  <si>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</si>
  <si>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</si>
  <si>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</si>
  <si>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</si>
  <si>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</si>
  <si>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</si>
  <si>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</si>
  <si>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</si>
  <si>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</si>
  <si>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</si>
  <si>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</si>
  <si>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</si>
  <si>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</si>
  <si>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</si>
  <si>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</si>
  <si>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</si>
  <si>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</si>
  <si>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</si>
  <si>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</si>
  <si>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</si>
  <si>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</si>
  <si>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</si>
  <si>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</si>
  <si>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</si>
  <si>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</si>
  <si>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</si>
  <si>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</si>
  <si>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</si>
  <si>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</si>
  <si>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</si>
  <si>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</si>
  <si>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</si>
  <si>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</si>
  <si>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</si>
  <si>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</si>
  <si>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</si>
  <si>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</si>
  <si>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</si>
  <si>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</si>
  <si>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</si>
  <si>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</si>
  <si>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</si>
  <si>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</si>
  <si>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</si>
  <si>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</si>
  <si>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</si>
  <si>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</si>
  <si>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</si>
  <si>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</si>
  <si>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</si>
  <si>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</si>
  <si>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</si>
  <si>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</si>
  <si>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</si>
  <si>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</si>
  <si>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</si>
  <si>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</si>
  <si>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</si>
  <si>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</si>
  <si>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</si>
  <si>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</si>
  <si>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</si>
  <si>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</si>
  <si>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</si>
  <si>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</si>
  <si>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</si>
  <si>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</si>
  <si>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</si>
  <si>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</si>
  <si>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</si>
  <si>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</si>
  <si>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</si>
  <si>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</si>
  <si>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</si>
  <si>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</si>
  <si>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</si>
  <si>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</si>
  <si>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</si>
  <si>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</si>
  <si>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</si>
  <si>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</si>
  <si>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</si>
  <si>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</si>
  <si>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</si>
  <si>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</si>
  <si>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</si>
  <si>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</si>
  <si>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</si>
  <si>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</si>
  <si>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</si>
  <si>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</si>
  <si>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</si>
  <si>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</si>
  <si>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</si>
  <si>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</si>
  <si>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</si>
  <si>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</si>
  <si>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</si>
  <si>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</si>
  <si>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</si>
  <si>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</si>
  <si>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</si>
  <si>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</si>
  <si>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</si>
  <si>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</si>
  <si>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</si>
  <si>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</si>
  <si>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</si>
  <si>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</si>
  <si>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</si>
  <si>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</si>
  <si>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</si>
  <si>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</si>
  <si>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</si>
  <si>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</si>
  <si>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</si>
  <si>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</si>
  <si>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</si>
  <si>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</si>
  <si>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</si>
  <si>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</si>
  <si>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</si>
  <si>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</si>
  <si>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</si>
  <si>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</si>
  <si>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</si>
  <si>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</si>
  <si>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</si>
  <si>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</si>
  <si>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</si>
  <si>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</si>
  <si>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</si>
  <si>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</si>
  <si>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</si>
  <si>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</si>
  <si>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</si>
  <si>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</si>
  <si>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</si>
  <si>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</si>
  <si>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</si>
  <si>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</si>
  <si>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</si>
  <si>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</si>
  <si>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</si>
  <si>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</si>
  <si>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</si>
  <si>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</si>
  <si>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</si>
  <si>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</si>
  <si>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</si>
  <si>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</si>
  <si>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</si>
  <si>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</si>
  <si>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</si>
  <si>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</si>
  <si>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</si>
  <si>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</si>
  <si>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</si>
  <si>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</si>
  <si>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</si>
  <si>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</si>
  <si>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</si>
  <si>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</si>
  <si>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</si>
  <si>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</si>
  <si>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</si>
  <si>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</si>
  <si>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</si>
  <si>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</si>
  <si>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</si>
  <si>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</si>
  <si>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</si>
  <si>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</si>
  <si>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</si>
  <si>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</si>
  <si>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</si>
  <si>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</si>
  <si>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</si>
  <si>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</si>
  <si>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</si>
  <si>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</si>
  <si>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</si>
  <si>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</si>
  <si>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</si>
  <si>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</si>
  <si>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</si>
  <si>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</si>
  <si>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</si>
  <si>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</si>
  <si>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</si>
  <si>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</si>
  <si>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</si>
  <si>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</si>
  <si>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</si>
  <si>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</si>
  <si>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</si>
  <si>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</si>
  <si>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</si>
  <si>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</si>
  <si>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</si>
  <si>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</si>
  <si>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</si>
  <si>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</si>
  <si>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</si>
  <si>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</si>
  <si>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</si>
  <si>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</si>
  <si>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</si>
  <si>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</si>
  <si>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</si>
  <si>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</si>
  <si>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</si>
  <si>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</si>
  <si>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</si>
  <si>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</si>
  <si>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</si>
  <si>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</si>
  <si>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</si>
  <si>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</si>
  <si>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</si>
  <si>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</si>
  <si>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</si>
  <si>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</si>
  <si>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</si>
  <si>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</si>
  <si>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</si>
  <si>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</si>
  <si>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</si>
  <si>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</si>
  <si>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</si>
  <si>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</si>
  <si>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</si>
  <si>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</si>
  <si>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</si>
  <si>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</si>
  <si>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</si>
  <si>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</si>
  <si>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</si>
  <si>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</si>
  <si>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</si>
  <si>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</si>
  <si>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</si>
  <si>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</si>
  <si>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</si>
  <si>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</si>
  <si>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</si>
  <si>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</si>
  <si>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</si>
  <si>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</si>
  <si>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</si>
  <si>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</si>
  <si>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</si>
  <si>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</si>
  <si>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</si>
  <si>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</si>
  <si>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</si>
  <si>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</si>
  <si>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</si>
  <si>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</si>
  <si>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</si>
  <si>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</si>
  <si>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</si>
  <si>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</si>
  <si>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</si>
  <si>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</si>
  <si>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</si>
  <si>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</si>
  <si>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</si>
  <si>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</si>
  <si>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</si>
  <si>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</si>
  <si>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</si>
  <si>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</si>
  <si>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</si>
  <si>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</si>
  <si>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</si>
  <si>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</si>
  <si>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</si>
  <si>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</si>
  <si>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</si>
  <si>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</si>
  <si>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</si>
  <si>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</si>
  <si>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</si>
  <si>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</si>
  <si>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</si>
  <si>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</si>
  <si>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</si>
  <si>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</si>
  <si>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</si>
  <si>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</si>
  <si>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</si>
  <si>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</si>
  <si>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</si>
  <si>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</si>
  <si>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</si>
  <si>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</si>
  <si>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</si>
  <si>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</si>
  <si>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</si>
  <si>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</si>
  <si>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</si>
  <si>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</si>
  <si>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</si>
  <si>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</si>
  <si>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</si>
  <si>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</si>
  <si>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</si>
  <si>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</si>
  <si>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</si>
  <si>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</si>
  <si>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</si>
  <si>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</si>
  <si>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</si>
  <si>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</si>
  <si>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</si>
  <si>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</si>
  <si>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</si>
  <si>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</si>
  <si>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</si>
  <si>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</si>
  <si>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</si>
  <si>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</si>
  <si>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</si>
  <si>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</si>
  <si>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</si>
  <si>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</si>
  <si>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</si>
  <si>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</si>
  <si>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</si>
  <si>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</si>
  <si>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</si>
  <si>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</si>
  <si>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</si>
  <si>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</si>
  <si>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</si>
  <si>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</si>
  <si>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</si>
  <si>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</si>
  <si>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</si>
  <si>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</si>
  <si>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</si>
  <si>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</si>
  <si>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</si>
  <si>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</si>
  <si>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</si>
  <si>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</si>
  <si>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</si>
  <si>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</si>
  <si>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</si>
  <si>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</si>
  <si>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</si>
  <si>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</si>
  <si>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</si>
  <si>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</si>
  <si>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</si>
  <si>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</si>
  <si>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</si>
  <si>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</si>
  <si>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</si>
  <si>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</si>
  <si>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</si>
  <si>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</si>
  <si>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</si>
  <si>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</si>
  <si>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</si>
  <si>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</si>
  <si>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</si>
  <si>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</si>
  <si>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</si>
  <si>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</si>
  <si>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</si>
  <si>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</si>
  <si>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</si>
  <si>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</si>
  <si>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</si>
  <si>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</si>
  <si>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</si>
  <si>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</si>
  <si>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</si>
  <si>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</si>
  <si>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</si>
  <si>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</si>
  <si>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</si>
  <si>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</si>
  <si>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</si>
  <si>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</si>
  <si>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</si>
  <si>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</si>
  <si>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</si>
  <si>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</si>
  <si>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</si>
  <si>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</si>
  <si>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</si>
  <si>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</si>
  <si>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</si>
  <si>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</si>
  <si>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</si>
  <si>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</si>
  <si>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</si>
  <si>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</si>
  <si>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</si>
  <si>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</si>
  <si>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</si>
  <si>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</si>
  <si>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</si>
  <si>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</si>
  <si>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</si>
  <si>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</si>
  <si>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</si>
  <si>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</si>
  <si>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</si>
  <si>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</si>
  <si>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</si>
  <si>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</si>
  <si>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</si>
  <si>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</si>
  <si>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</si>
  <si>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</si>
  <si>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</si>
  <si>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</si>
  <si>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</si>
  <si>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</si>
  <si>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</si>
  <si>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</si>
  <si>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</si>
  <si>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</si>
  <si>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</si>
  <si>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</si>
  <si>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</si>
  <si>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</si>
  <si>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</si>
  <si>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</si>
  <si>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</si>
  <si>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</si>
  <si>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</si>
  <si>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</si>
  <si>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</si>
  <si>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</si>
  <si>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</si>
  <si>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</si>
  <si>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</si>
  <si>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</si>
  <si>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</si>
  <si>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</si>
  <si>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</si>
  <si>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</si>
  <si>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</si>
  <si>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</si>
  <si>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</si>
  <si>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</si>
  <si>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</si>
  <si>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</si>
  <si>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</si>
  <si>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</si>
  <si>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</si>
  <si>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</si>
  <si>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</si>
  <si>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</si>
  <si>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</si>
  <si>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</si>
  <si>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</si>
  <si>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</si>
  <si>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</si>
  <si>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</si>
  <si>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</si>
  <si>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</si>
  <si>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</si>
  <si>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</si>
  <si>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</si>
  <si>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</si>
  <si>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</si>
  <si>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</si>
  <si>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</si>
  <si>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</si>
  <si>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</si>
  <si>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</si>
  <si>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</si>
  <si>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</si>
  <si>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</si>
  <si>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</si>
  <si>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</si>
  <si>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</si>
  <si>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</si>
  <si>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</si>
  <si>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</si>
  <si>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</si>
  <si>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</si>
  <si>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</si>
  <si>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</si>
  <si>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</si>
  <si>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</si>
  <si>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</si>
  <si>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</si>
  <si>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</si>
  <si>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</si>
  <si>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</si>
  <si>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</si>
  <si>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</si>
  <si>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</si>
  <si>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</si>
  <si>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</si>
  <si>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</si>
  <si>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</si>
  <si>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</si>
  <si>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</si>
  <si>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</si>
  <si>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</si>
  <si>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</si>
  <si>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</si>
  <si>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</si>
  <si>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</si>
  <si>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</si>
  <si>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</si>
  <si>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</si>
  <si>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</si>
  <si>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</si>
  <si>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</si>
  <si>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</si>
  <si>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</si>
  <si>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</si>
  <si>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</si>
  <si>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</si>
  <si>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</si>
  <si>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</si>
  <si>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</si>
  <si>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</si>
  <si>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</si>
  <si>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</si>
  <si>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</si>
  <si>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</si>
  <si>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</si>
  <si>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</si>
  <si>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</si>
  <si>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</si>
  <si>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</si>
  <si>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</si>
  <si>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</si>
  <si>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</si>
  <si>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</si>
  <si>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</si>
  <si>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</si>
  <si>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</si>
  <si>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</si>
  <si>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</si>
  <si>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</si>
  <si>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</si>
  <si>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</si>
  <si>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</si>
  <si>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</si>
  <si>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</si>
  <si>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</si>
  <si>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</si>
  <si>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</si>
  <si>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</si>
  <si>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</si>
  <si>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</si>
  <si>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</si>
  <si>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</si>
  <si>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</si>
  <si>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</si>
  <si>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</si>
  <si>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</si>
  <si>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</si>
  <si>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</si>
  <si>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</si>
  <si>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</si>
  <si>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</si>
  <si>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</si>
  <si>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</si>
  <si>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</si>
  <si>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</si>
  <si>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</si>
  <si>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</si>
  <si>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</si>
  <si>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</si>
  <si>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</si>
  <si>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</si>
  <si>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</si>
  <si>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</si>
  <si>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</si>
  <si>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</si>
  <si>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</si>
  <si>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</si>
  <si>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</si>
  <si>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</si>
  <si>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</si>
  <si>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</si>
  <si>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</si>
  <si>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</si>
  <si>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</si>
  <si>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</si>
  <si>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</si>
  <si>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</si>
  <si>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</si>
  <si>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</si>
  <si>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</si>
  <si>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</si>
  <si>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</si>
  <si>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</si>
  <si>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</si>
  <si>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</si>
  <si>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</si>
  <si>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</si>
  <si>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</si>
  <si>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</si>
  <si>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</si>
  <si>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</si>
  <si>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</si>
  <si>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</si>
  <si>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</si>
  <si>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</si>
  <si>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</si>
  <si>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</si>
  <si>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</si>
  <si>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</si>
  <si>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</si>
  <si>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</si>
  <si>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</si>
  <si>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</si>
  <si>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</si>
  <si>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</si>
  <si>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</si>
  <si>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</si>
  <si>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</si>
  <si>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</si>
  <si>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</si>
  <si>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</si>
  <si>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</si>
  <si>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</si>
  <si>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</si>
  <si>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</si>
  <si>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</si>
  <si>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</si>
  <si>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</si>
  <si>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</si>
  <si>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</si>
  <si>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</si>
  <si>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</si>
  <si>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</si>
  <si>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</si>
  <si>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</si>
  <si>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</si>
  <si>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</si>
  <si>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</si>
  <si>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</si>
  <si>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</si>
  <si>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</si>
  <si>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</si>
  <si>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</si>
  <si>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</si>
  <si>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</si>
  <si>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</si>
  <si>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</si>
  <si>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</si>
  <si>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</si>
  <si>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</si>
  <si>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</si>
  <si>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</si>
  <si>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</si>
  <si>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</si>
  <si>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</si>
  <si>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</si>
  <si>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</si>
  <si>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</si>
  <si>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</si>
  <si>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</si>
  <si>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</si>
  <si>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</si>
  <si>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</si>
  <si>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</si>
  <si>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</si>
  <si>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</si>
  <si>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</si>
  <si>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</si>
  <si>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</si>
  <si>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</si>
  <si>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</si>
  <si>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</si>
  <si>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</si>
  <si>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</si>
  <si>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</si>
  <si>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</si>
  <si>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</si>
  <si>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</si>
  <si>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</si>
  <si>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</si>
  <si>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</si>
  <si>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</si>
  <si>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</si>
  <si>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</si>
  <si>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</si>
  <si>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</si>
  <si>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</si>
  <si>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</si>
  <si>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</si>
  <si>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</si>
  <si>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</si>
  <si>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</si>
  <si>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</si>
  <si>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</si>
  <si>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</si>
  <si>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</si>
  <si>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</si>
  <si>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</si>
  <si>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</si>
  <si>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</si>
  <si>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</si>
  <si>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</si>
  <si>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</si>
  <si>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</si>
  <si>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</si>
  <si>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</si>
  <si>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</si>
  <si>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</si>
  <si>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</si>
  <si>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</si>
  <si>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</si>
  <si>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</si>
  <si>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</si>
  <si>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</si>
  <si>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</si>
  <si>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</si>
  <si>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</si>
  <si>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</si>
  <si>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</si>
  <si>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</si>
  <si>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</si>
  <si>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</si>
  <si>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</si>
  <si>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</si>
  <si>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</si>
  <si>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</si>
  <si>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</si>
  <si>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</si>
  <si>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</si>
  <si>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</si>
  <si>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</si>
  <si>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</si>
  <si>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</si>
  <si>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</si>
  <si>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</si>
  <si>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</si>
  <si>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</si>
  <si>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</si>
  <si>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</si>
  <si>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</si>
  <si>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</si>
  <si>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</si>
  <si>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</si>
  <si>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</si>
  <si>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</si>
  <si>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</si>
  <si>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</si>
  <si>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</si>
  <si>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</si>
  <si>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</si>
  <si>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</si>
  <si>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</si>
  <si>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</si>
  <si>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</si>
  <si>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</si>
  <si>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</si>
  <si>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</si>
  <si>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</si>
  <si>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</si>
  <si>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</si>
  <si>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</si>
  <si>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</si>
  <si>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</si>
  <si>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</si>
  <si>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</si>
  <si>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</si>
  <si>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</si>
  <si>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</si>
  <si>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</si>
  <si>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</si>
  <si>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</si>
  <si>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</si>
  <si>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</si>
  <si>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</si>
  <si>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</si>
  <si>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</si>
  <si>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</si>
  <si>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</si>
  <si>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</si>
  <si>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</si>
  <si>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</si>
  <si>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</si>
  <si>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</si>
  <si>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</si>
  <si>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</si>
  <si>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</si>
  <si>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</si>
  <si>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</si>
  <si>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</si>
  <si>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</si>
  <si>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</si>
  <si>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</si>
  <si>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</si>
  <si>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</si>
  <si>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</si>
  <si>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</si>
  <si>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</si>
  <si>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</si>
  <si>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</si>
  <si>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</si>
  <si>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</si>
  <si>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</si>
  <si>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</si>
  <si>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</si>
  <si>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</si>
  <si>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</si>
  <si>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</si>
  <si>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</si>
  <si>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</si>
  <si>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</si>
  <si>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</si>
  <si>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</si>
  <si>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</si>
  <si>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</si>
  <si>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</si>
  <si>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</si>
  <si>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</si>
  <si>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</si>
  <si>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</si>
  <si>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</si>
  <si>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</si>
  <si>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</si>
  <si>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</si>
  <si>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</si>
  <si>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</si>
  <si>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</si>
  <si>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</si>
  <si>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</si>
  <si>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</si>
  <si>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</si>
  <si>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</si>
  <si>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</si>
  <si>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</si>
  <si>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</si>
  <si>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</si>
  <si>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</si>
  <si>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</si>
  <si>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</si>
  <si>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</si>
  <si>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</si>
  <si>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</si>
  <si>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</si>
  <si>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</si>
  <si>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</si>
  <si>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</si>
  <si>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</si>
  <si>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</si>
  <si>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</si>
  <si>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</si>
  <si>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</si>
  <si>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</si>
  <si>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</si>
  <si>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</si>
  <si>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</si>
  <si>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</si>
  <si>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</si>
  <si>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</si>
  <si>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</si>
  <si>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</si>
  <si>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</si>
  <si>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</si>
  <si>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</si>
  <si>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</si>
  <si>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</si>
  <si>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</si>
  <si>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</si>
  <si>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</si>
  <si>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</si>
  <si>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</si>
  <si>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</si>
  <si>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</si>
  <si>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</si>
  <si>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</si>
  <si>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</si>
  <si>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</si>
  <si>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</si>
  <si>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</si>
  <si>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</si>
  <si>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</si>
  <si>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</si>
  <si>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</si>
  <si>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</si>
  <si>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</si>
  <si>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</si>
  <si>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</si>
  <si>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</si>
  <si>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</si>
  <si>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</si>
  <si>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</si>
  <si>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</si>
  <si>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</si>
  <si>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</si>
  <si>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</si>
  <si>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</si>
  <si>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</si>
  <si>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</si>
  <si>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</si>
  <si>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</si>
  <si>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</si>
  <si>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</si>
  <si>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</si>
  <si>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</si>
  <si>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</si>
  <si>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</si>
  <si>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</si>
  <si>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</si>
  <si>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</si>
  <si>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</si>
  <si>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</si>
  <si>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</si>
  <si>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</si>
  <si>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</si>
  <si>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</si>
  <si>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</si>
  <si>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</si>
  <si>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</si>
  <si>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</si>
  <si>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</si>
  <si>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</si>
  <si>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</si>
  <si>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</si>
  <si>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</si>
  <si>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</si>
  <si>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</si>
  <si>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</si>
  <si>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</si>
  <si>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</si>
  <si>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</si>
  <si>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</si>
  <si>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</si>
  <si>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</si>
  <si>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</si>
  <si>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</si>
  <si>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</si>
  <si>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</si>
  <si>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</si>
  <si>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</si>
  <si>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</si>
  <si>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</si>
  <si>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</si>
  <si>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</si>
  <si>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</si>
  <si>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</si>
  <si>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</si>
  <si>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</si>
  <si>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</si>
  <si>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</si>
  <si>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</si>
  <si>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</si>
  <si>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</si>
  <si>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</si>
  <si>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</si>
  <si>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</si>
  <si>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</si>
  <si>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</si>
  <si>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</si>
  <si>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</si>
  <si>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</si>
  <si>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</si>
  <si>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</si>
  <si>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</si>
  <si>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</si>
  <si>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</si>
  <si>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</si>
  <si>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</si>
  <si>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</si>
  <si>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</si>
  <si>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</si>
  <si>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</si>
  <si>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</si>
  <si>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</si>
  <si>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</si>
  <si>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</si>
  <si>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</si>
  <si>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</si>
  <si>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</si>
  <si>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</si>
  <si>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</si>
  <si>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</si>
  <si>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</si>
  <si>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</si>
  <si>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</si>
  <si>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</si>
  <si>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</si>
  <si>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</si>
  <si>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</si>
  <si>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</si>
  <si>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</si>
  <si>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</si>
  <si>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</si>
  <si>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</si>
  <si>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</si>
  <si>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</si>
  <si>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</si>
  <si>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</si>
  <si>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</si>
  <si>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</si>
  <si>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</si>
  <si>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</si>
  <si>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</si>
  <si>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</si>
  <si>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</si>
  <si>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</si>
  <si>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</si>
  <si>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</si>
  <si>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</si>
  <si>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</si>
  <si>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</si>
  <si>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</si>
  <si>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</si>
  <si>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</si>
  <si>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</si>
  <si>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</si>
  <si>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</si>
  <si>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</si>
  <si>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</si>
  <si>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</si>
  <si>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</si>
  <si>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</si>
  <si>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</si>
  <si>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</si>
  <si>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</si>
  <si>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</si>
  <si>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</si>
  <si>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</si>
  <si>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</si>
  <si>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</si>
  <si>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</si>
  <si>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</si>
  <si>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</si>
  <si>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</si>
  <si>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</si>
  <si>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</si>
  <si>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</si>
  <si>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</si>
  <si>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</si>
  <si>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</si>
  <si>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</si>
  <si>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</si>
  <si>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</si>
  <si>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</si>
  <si>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</si>
  <si>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</si>
  <si>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</si>
  <si>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</si>
  <si>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</si>
  <si>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</si>
  <si>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</si>
  <si>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</si>
  <si>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</si>
  <si>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</si>
  <si>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</si>
  <si>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</si>
  <si>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</si>
  <si>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</si>
  <si>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</si>
  <si>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</si>
  <si>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</si>
  <si>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</si>
  <si>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</si>
  <si>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</si>
  <si>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</si>
  <si>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</si>
  <si>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</si>
  <si>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</si>
  <si>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</si>
  <si>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</si>
  <si>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</si>
  <si>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</si>
  <si>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</si>
  <si>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</si>
  <si>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</si>
  <si>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</si>
  <si>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</si>
  <si>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</si>
  <si>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</si>
  <si>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</si>
  <si>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</si>
  <si>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</si>
  <si>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</si>
  <si>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</si>
  <si>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</si>
  <si>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</si>
  <si>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</si>
  <si>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</si>
  <si>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</si>
  <si>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</si>
  <si>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</si>
  <si>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</si>
  <si>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</si>
  <si>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</si>
  <si>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</si>
  <si>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</si>
  <si>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</si>
  <si>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</si>
  <si>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</si>
  <si>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</si>
  <si>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</si>
  <si>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</si>
  <si>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</si>
  <si>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</si>
  <si>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</si>
  <si>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</si>
  <si>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</si>
  <si>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</si>
  <si>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</si>
  <si>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</si>
  <si>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</si>
  <si>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</si>
  <si>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</si>
  <si>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</si>
  <si>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</si>
  <si>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</si>
  <si>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</si>
  <si>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</si>
  <si>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</si>
  <si>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</si>
  <si>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</si>
  <si>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</si>
  <si>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</si>
  <si>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</si>
  <si>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</si>
  <si>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</si>
  <si>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</si>
  <si>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</si>
  <si>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</si>
  <si>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</si>
  <si>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</si>
  <si>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</si>
  <si>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</si>
  <si>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</si>
  <si>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</si>
  <si>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</si>
  <si>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</si>
  <si>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</si>
  <si>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</si>
  <si>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</si>
  <si>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</si>
  <si>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</si>
  <si>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</si>
  <si>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</si>
  <si>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</si>
  <si>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</si>
  <si>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</si>
  <si>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</si>
  <si>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</si>
  <si>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</si>
  <si>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</si>
  <si>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</si>
  <si>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</si>
  <si>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</si>
  <si>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</si>
  <si>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</si>
  <si>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</si>
  <si>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</si>
  <si>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</si>
  <si>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</si>
  <si>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</si>
  <si>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</si>
  <si>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</si>
  <si>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</si>
  <si>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</si>
  <si>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</si>
  <si>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</si>
  <si>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</si>
  <si>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</si>
  <si>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</si>
  <si>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</si>
  <si>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</si>
  <si>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</si>
  <si>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</si>
  <si>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</si>
  <si>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</si>
  <si>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</si>
  <si>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</si>
  <si>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</si>
  <si>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</si>
  <si>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</si>
  <si>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</si>
  <si>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</si>
  <si>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</si>
  <si>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</si>
  <si>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</si>
  <si>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</si>
  <si>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</si>
  <si>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</si>
  <si>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</si>
  <si>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</si>
  <si>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</si>
  <si>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</si>
  <si>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</si>
  <si>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</si>
  <si>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</si>
  <si>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</si>
  <si>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</si>
  <si>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</si>
  <si>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</si>
  <si>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</si>
  <si>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</si>
  <si>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</si>
  <si>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</si>
  <si>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</si>
  <si>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</si>
  <si>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</si>
  <si>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</si>
  <si>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</si>
  <si>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</si>
  <si>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</si>
  <si>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</si>
  <si>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</si>
  <si>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</si>
  <si>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</si>
  <si>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</si>
  <si>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</si>
  <si>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</si>
  <si>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</si>
  <si>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</si>
  <si>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</si>
  <si>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</si>
  <si>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</si>
  <si>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</si>
  <si>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</si>
  <si>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</si>
  <si>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</si>
  <si>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</si>
  <si>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</si>
  <si>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</si>
  <si>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</si>
  <si>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</si>
  <si>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</si>
  <si>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</si>
  <si>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</si>
  <si>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</si>
  <si>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</si>
  <si>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</si>
  <si>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</si>
  <si>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</si>
  <si>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</si>
  <si>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</si>
  <si>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</si>
  <si>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</si>
  <si>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</si>
  <si>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</si>
  <si>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</si>
  <si>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</si>
  <si>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</si>
  <si>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</si>
  <si>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</si>
  <si>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</si>
  <si>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</si>
  <si>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</si>
  <si>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</si>
  <si>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</si>
  <si>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</si>
  <si>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</si>
  <si>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</si>
  <si>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</si>
  <si>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</si>
  <si>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</si>
  <si>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</si>
  <si>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</si>
  <si>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</si>
  <si>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</si>
  <si>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</si>
  <si>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</si>
  <si>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</si>
  <si>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</si>
  <si>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</si>
  <si>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</si>
  <si>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</si>
  <si>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</si>
  <si>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</si>
  <si>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</si>
  <si>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</si>
  <si>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</si>
  <si>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</si>
  <si>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</si>
  <si>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</si>
  <si>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</si>
  <si>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</si>
  <si>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</si>
  <si>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</si>
  <si>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</si>
  <si>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</si>
  <si>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</si>
  <si>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</si>
  <si>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</si>
  <si>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</si>
  <si>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</si>
  <si>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</si>
  <si>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</si>
  <si>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</si>
  <si>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</si>
  <si>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</si>
  <si>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</si>
  <si>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</si>
  <si>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</si>
  <si>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</si>
  <si>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</si>
  <si>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</si>
  <si>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</si>
  <si>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</si>
  <si>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</si>
  <si>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</si>
  <si>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</si>
  <si>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</si>
  <si>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</si>
  <si>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</si>
  <si>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</si>
  <si>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</si>
  <si>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</si>
  <si>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</si>
  <si>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</si>
  <si>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</si>
  <si>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</si>
  <si>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</si>
  <si>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</si>
  <si>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</si>
  <si>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</si>
  <si>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</si>
  <si>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</si>
  <si>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</si>
  <si>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</si>
  <si>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</si>
  <si>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</si>
  <si>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</si>
  <si>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</si>
  <si>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</si>
  <si>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</si>
  <si>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</si>
  <si>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</si>
  <si>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</si>
  <si>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</si>
  <si>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</si>
  <si>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</si>
  <si>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</si>
  <si>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</si>
  <si>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</si>
  <si>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</si>
  <si>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</si>
  <si>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</si>
  <si>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</si>
  <si>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</si>
  <si>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</si>
  <si>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</si>
  <si>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</si>
  <si>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</si>
  <si>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</si>
  <si>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</si>
  <si>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</si>
  <si>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</si>
  <si>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</si>
  <si>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</si>
  <si>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</si>
  <si>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</si>
  <si>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</si>
  <si>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</si>
  <si>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</si>
  <si>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</si>
  <si>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</si>
  <si>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</si>
  <si>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</si>
  <si>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</si>
  <si>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</si>
  <si>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</si>
  <si>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</si>
  <si>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</si>
  <si>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</si>
  <si>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</si>
  <si>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</si>
  <si>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</si>
  <si>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</si>
  <si>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</si>
  <si>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</si>
  <si>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</si>
  <si>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</si>
  <si>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</si>
  <si>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</si>
  <si>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</si>
  <si>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</si>
  <si>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</si>
  <si>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</si>
  <si>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</si>
  <si>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</si>
  <si>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</si>
  <si>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</si>
  <si>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</si>
  <si>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</si>
  <si>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</si>
  <si>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</si>
  <si>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</si>
  <si>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</si>
  <si>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</si>
  <si>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</si>
  <si>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</si>
  <si>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</si>
  <si>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</si>
  <si>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</si>
  <si>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</si>
  <si>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</si>
  <si>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</si>
  <si>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</si>
  <si>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</si>
  <si>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</si>
  <si>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</si>
  <si>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</si>
  <si>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</si>
  <si>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</si>
  <si>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</si>
  <si>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</si>
  <si>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</si>
  <si>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</si>
  <si>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</si>
  <si>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</si>
  <si>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</si>
  <si>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</si>
  <si>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</si>
  <si>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</si>
  <si>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</si>
  <si>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</si>
  <si>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</si>
  <si>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</si>
  <si>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</si>
  <si>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</si>
  <si>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</si>
  <si>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</si>
  <si>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</si>
  <si>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</si>
  <si>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</si>
  <si>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</si>
  <si>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</si>
  <si>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</si>
  <si>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</si>
  <si>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</si>
  <si>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</si>
  <si>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</si>
  <si>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</si>
  <si>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</si>
  <si>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</si>
  <si>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</si>
  <si>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</si>
  <si>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</si>
  <si>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</si>
  <si>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</si>
  <si>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</si>
  <si>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</si>
  <si>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</si>
  <si>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</si>
  <si>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</si>
  <si>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</si>
  <si>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</si>
  <si>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</si>
  <si>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</si>
  <si>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</si>
  <si>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</si>
  <si>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</si>
  <si>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</si>
  <si>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</si>
  <si>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</si>
  <si>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</si>
  <si>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</si>
  <si>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</si>
  <si>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</si>
  <si>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</si>
  <si>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</si>
  <si>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</si>
  <si>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</si>
  <si>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</si>
  <si>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</si>
  <si>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</si>
  <si>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</si>
  <si>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</si>
  <si>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</si>
  <si>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</si>
  <si>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</si>
  <si>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</si>
  <si>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</si>
  <si>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</si>
  <si>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</si>
  <si>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</si>
  <si>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</si>
  <si>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</si>
  <si>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</si>
  <si>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</si>
  <si>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</si>
  <si>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</si>
  <si>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</si>
  <si>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</si>
  <si>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</si>
  <si>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</si>
  <si>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</si>
  <si>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</si>
  <si>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</si>
  <si>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</si>
  <si>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</si>
  <si>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</si>
  <si>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</si>
  <si>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</si>
  <si>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</si>
  <si>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</si>
  <si>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</si>
  <si>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</si>
  <si>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</si>
  <si>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</si>
  <si>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</si>
  <si>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</si>
  <si>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</si>
  <si>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</si>
  <si>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</si>
  <si>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</si>
  <si>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</si>
  <si>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</si>
  <si>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</si>
  <si>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</si>
  <si>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</si>
  <si>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</si>
  <si>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</si>
  <si>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</si>
  <si>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</si>
  <si>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</si>
  <si>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</si>
  <si>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</si>
  <si>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</si>
  <si>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</si>
  <si>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</si>
  <si>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</si>
  <si>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</si>
  <si>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</si>
  <si>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</si>
  <si>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</si>
  <si>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</si>
  <si>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</si>
  <si>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</si>
  <si>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</si>
  <si>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</si>
  <si>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</si>
  <si>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</si>
  <si>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</si>
  <si>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</si>
  <si>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</si>
  <si>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</si>
  <si>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</si>
  <si>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</si>
  <si>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</si>
  <si>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</si>
  <si>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</si>
  <si>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</si>
  <si>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</si>
  <si>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</si>
  <si>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</si>
  <si>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</si>
  <si>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</si>
  <si>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</si>
  <si>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</si>
  <si>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</si>
  <si>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</si>
  <si>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</si>
  <si>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</si>
  <si>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</si>
  <si>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</si>
  <si>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</si>
  <si>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</si>
  <si>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</si>
  <si>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</si>
  <si>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</si>
  <si>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</si>
  <si>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</si>
  <si>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</si>
  <si>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</si>
  <si>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</si>
  <si>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</si>
  <si>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</si>
  <si>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</si>
  <si>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</si>
  <si>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</si>
  <si>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</si>
  <si>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</si>
  <si>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</si>
  <si>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</si>
  <si>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</si>
  <si>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</si>
  <si>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</si>
  <si>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</si>
  <si>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</si>
  <si>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</si>
  <si>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</si>
  <si>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</si>
  <si>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</si>
  <si>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</si>
  <si>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</si>
  <si>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</si>
  <si>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</si>
  <si>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</si>
  <si>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</si>
  <si>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</si>
  <si>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</si>
  <si>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</si>
  <si>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</si>
  <si>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</si>
  <si>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</si>
  <si>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</si>
  <si>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</si>
  <si>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</si>
  <si>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</si>
  <si>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</si>
  <si>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</si>
  <si>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</si>
  <si>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</si>
  <si>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</si>
  <si>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</si>
  <si>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</si>
  <si>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</si>
  <si>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</si>
  <si>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</si>
  <si>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</si>
  <si>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</si>
  <si>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</si>
  <si>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</si>
  <si>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</si>
  <si>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</si>
  <si>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</si>
  <si>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</si>
  <si>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</si>
  <si>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</si>
  <si>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</si>
  <si>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</si>
  <si>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</si>
  <si>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</si>
  <si>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</si>
  <si>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</si>
  <si>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</si>
  <si>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</si>
  <si>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</si>
  <si>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</si>
  <si>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</si>
  <si>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</si>
  <si>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</si>
  <si>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</si>
  <si>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</si>
  <si>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</si>
  <si>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</si>
  <si>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</si>
  <si>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</si>
  <si>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</si>
  <si>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</si>
  <si>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</si>
  <si>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</si>
  <si>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</si>
  <si>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</si>
  <si>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</si>
  <si>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</si>
  <si>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</si>
  <si>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</si>
  <si>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</si>
  <si>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</si>
  <si>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</si>
  <si>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</si>
  <si>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</si>
  <si>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</si>
  <si>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</si>
  <si>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</si>
  <si>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</si>
  <si>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</si>
  <si>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</si>
  <si>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</si>
  <si>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</si>
  <si>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</si>
  <si>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</si>
  <si>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</si>
  <si>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</si>
  <si>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</si>
  <si>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</si>
  <si>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</si>
  <si>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</si>
  <si>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</si>
  <si>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</si>
  <si>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</si>
  <si>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</si>
  <si>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</si>
  <si>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</si>
  <si>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</si>
  <si>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</si>
  <si>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</si>
  <si>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</si>
  <si>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</si>
  <si>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</si>
  <si>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</si>
  <si>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</si>
  <si>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</si>
  <si>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</si>
  <si>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</si>
  <si>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</si>
  <si>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</si>
  <si>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</si>
  <si>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</si>
  <si>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</si>
  <si>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</si>
  <si>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</si>
  <si>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</si>
  <si>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</si>
  <si>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</si>
  <si>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</si>
  <si>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</si>
  <si>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</si>
  <si>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</si>
  <si>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</si>
  <si>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</si>
  <si>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</si>
  <si>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</si>
  <si>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</si>
  <si>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</si>
  <si>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</si>
  <si>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</si>
  <si>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</si>
  <si>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</si>
  <si>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</si>
  <si>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</si>
  <si>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</si>
  <si>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</si>
  <si>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</si>
  <si>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</si>
  <si>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</si>
  <si>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</si>
  <si>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</si>
  <si>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</si>
  <si>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</si>
  <si>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</si>
  <si>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</si>
  <si>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</si>
  <si>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</si>
  <si>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</si>
  <si>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</si>
  <si>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</si>
  <si>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</si>
  <si>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</si>
  <si>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</si>
  <si>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</si>
  <si>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</si>
  <si>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</si>
  <si>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</si>
  <si>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</si>
  <si>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</si>
  <si>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</si>
  <si>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</si>
  <si>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</si>
  <si>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</si>
  <si>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</si>
  <si>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</si>
  <si>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</si>
  <si>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</si>
  <si>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</si>
  <si>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</si>
  <si>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</si>
  <si>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</si>
  <si>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</si>
  <si>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</si>
  <si>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</si>
  <si>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</si>
  <si>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</si>
  <si>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</si>
  <si>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</si>
  <si>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</si>
  <si>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</si>
  <si>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</si>
  <si>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</si>
  <si>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</si>
  <si>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</si>
  <si>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</si>
  <si>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</si>
  <si>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</si>
  <si>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</si>
  <si>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</si>
  <si>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</si>
  <si>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</si>
  <si>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</si>
  <si>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</si>
  <si>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</si>
  <si>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</si>
  <si>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</si>
  <si>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</si>
  <si>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</si>
  <si>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</si>
  <si>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</si>
  <si>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</si>
  <si>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</si>
  <si>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</si>
  <si>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</si>
  <si>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</si>
  <si>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</si>
  <si>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</si>
  <si>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</si>
  <si>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</si>
  <si>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</si>
  <si>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</si>
  <si>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</si>
  <si>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</si>
  <si>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</si>
  <si>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</si>
  <si>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</si>
  <si>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</si>
  <si>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</si>
  <si>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</si>
  <si>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</si>
  <si>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</si>
  <si>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</si>
  <si>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</si>
  <si>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</si>
  <si>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</si>
  <si>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</si>
  <si>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</si>
  <si>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</si>
  <si>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</si>
  <si>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</si>
  <si>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</si>
  <si>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</si>
  <si>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</si>
  <si>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</si>
  <si>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</si>
  <si>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</si>
  <si>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</si>
  <si>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</si>
  <si>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</si>
  <si>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</si>
  <si>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</si>
  <si>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</si>
  <si>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</si>
  <si>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</si>
  <si>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</si>
  <si>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</si>
  <si>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</si>
  <si>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</si>
  <si>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</si>
  <si>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</si>
  <si>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</si>
  <si>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</si>
  <si>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</si>
  <si>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</si>
  <si>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</si>
  <si>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</si>
  <si>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</si>
  <si>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</si>
  <si>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</si>
  <si>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</si>
  <si>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</si>
  <si>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</si>
  <si>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</si>
  <si>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</si>
  <si>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</si>
  <si>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</si>
  <si>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</si>
  <si>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</si>
  <si>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</si>
  <si>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</si>
  <si>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</si>
  <si>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</si>
  <si>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</si>
  <si>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</si>
  <si>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</si>
  <si>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</si>
  <si>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</si>
  <si>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</si>
  <si>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</si>
  <si>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</si>
  <si>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</si>
  <si>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</si>
  <si>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</si>
  <si>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</si>
  <si>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</si>
  <si>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</si>
  <si>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</si>
  <si>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</si>
  <si>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</si>
  <si>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</si>
  <si>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</si>
  <si>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</si>
  <si>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</si>
  <si>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</si>
  <si>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</si>
  <si>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</si>
  <si>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</si>
  <si>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</si>
  <si>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</si>
  <si>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</si>
  <si>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</si>
  <si>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</si>
  <si>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</si>
  <si>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</si>
  <si>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</si>
  <si>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</si>
  <si>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</si>
  <si>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</si>
  <si>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</si>
  <si>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</si>
  <si>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</si>
  <si>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</si>
  <si>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</si>
  <si>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</si>
  <si>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</si>
  <si>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</si>
  <si>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</si>
  <si>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</si>
  <si>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</si>
  <si>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</si>
  <si>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</si>
  <si>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</si>
  <si>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</si>
  <si>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</si>
  <si>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</si>
  <si>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</si>
  <si>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</si>
  <si>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</si>
  <si>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</si>
  <si>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</si>
  <si>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</si>
  <si>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</si>
  <si>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</si>
  <si>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</si>
  <si>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</si>
  <si>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</si>
  <si>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</si>
  <si>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</si>
  <si>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</si>
  <si>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</si>
  <si>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</si>
  <si>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</si>
  <si>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</si>
  <si>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</si>
  <si>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</si>
  <si>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</si>
  <si>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</si>
  <si>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</si>
  <si>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</si>
  <si>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</si>
  <si>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</si>
  <si>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</si>
  <si>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</si>
  <si>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</si>
  <si>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</si>
  <si>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</si>
  <si>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</si>
  <si>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</si>
  <si>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</si>
  <si>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</si>
  <si>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</si>
  <si>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</si>
  <si>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</si>
  <si>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</si>
  <si>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</si>
  <si>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</si>
  <si>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</si>
  <si>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</si>
  <si>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</si>
  <si>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</si>
  <si>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</si>
  <si>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</si>
  <si>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</si>
  <si>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</si>
  <si>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</si>
  <si>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</si>
  <si>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</si>
  <si>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</si>
  <si>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</si>
  <si>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</si>
  <si>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</si>
  <si>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</si>
  <si>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</si>
  <si>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</si>
  <si>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</si>
  <si>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</si>
  <si>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</si>
  <si>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</si>
  <si>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</si>
  <si>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</si>
  <si>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</si>
  <si>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</si>
  <si>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</si>
  <si>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</si>
  <si>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</si>
  <si>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</si>
  <si>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</si>
  <si>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</si>
  <si>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</si>
  <si>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</si>
  <si>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</si>
  <si>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</si>
  <si>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</si>
  <si>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</si>
  <si>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</si>
  <si>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</si>
  <si>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</si>
  <si>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</si>
  <si>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</si>
  <si>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</si>
  <si>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</si>
  <si>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</si>
  <si>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</si>
  <si>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</si>
  <si>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</si>
  <si>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</si>
  <si>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</si>
  <si>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</si>
  <si>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</si>
  <si>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</si>
  <si>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</si>
  <si>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</si>
  <si>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</si>
  <si>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</si>
  <si>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</si>
  <si>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</si>
  <si>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</si>
  <si>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</si>
  <si>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</si>
  <si>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</si>
  <si>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</si>
  <si>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</si>
  <si>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</si>
  <si>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</si>
  <si>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</si>
  <si>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</si>
  <si>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</si>
  <si>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</si>
  <si>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</si>
  <si>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</si>
  <si>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</si>
  <si>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</si>
  <si>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</si>
  <si>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</si>
  <si>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</si>
  <si>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</si>
  <si>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</si>
  <si>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</si>
  <si>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</si>
  <si>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</si>
  <si>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</si>
  <si>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</si>
  <si>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</si>
  <si>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</si>
  <si>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</si>
  <si>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</si>
  <si>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</si>
  <si>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</si>
  <si>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</si>
  <si>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</si>
  <si>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</si>
  <si>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</si>
  <si>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</si>
  <si>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</si>
  <si>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</si>
  <si>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</si>
  <si>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</si>
  <si>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</si>
  <si>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</si>
  <si>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</si>
  <si>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</si>
  <si>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</si>
  <si>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</si>
  <si>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</si>
  <si>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</si>
  <si>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</si>
  <si>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</si>
  <si>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</si>
  <si>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</si>
  <si>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</si>
  <si>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</si>
  <si>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</si>
  <si>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</si>
  <si>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</si>
  <si>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</si>
  <si>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</si>
  <si>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</si>
  <si>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</si>
  <si>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</si>
  <si>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</si>
  <si>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</si>
  <si>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</si>
  <si>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</si>
  <si>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</si>
  <si>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</si>
  <si>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</si>
  <si>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</si>
  <si>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</si>
  <si>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</si>
  <si>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</si>
  <si>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</si>
  <si>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</si>
  <si>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</si>
  <si>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</si>
  <si>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</si>
  <si>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</si>
  <si>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</si>
  <si>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</si>
  <si>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</si>
  <si>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</si>
  <si>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</si>
  <si>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</si>
  <si>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</si>
  <si>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</si>
  <si>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</si>
  <si>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</si>
  <si>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</si>
  <si>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</si>
  <si>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</si>
  <si>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</si>
  <si>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</si>
  <si>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</si>
  <si>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</si>
  <si>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</si>
  <si>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</si>
  <si>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</si>
  <si>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</si>
  <si>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</si>
  <si>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</si>
  <si>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</si>
  <si>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</si>
  <si>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</si>
  <si>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</si>
  <si>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</si>
  <si>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</si>
  <si>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</si>
  <si>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</si>
  <si>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</si>
  <si>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</si>
  <si>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</si>
  <si>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</si>
  <si>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</si>
  <si>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</si>
  <si>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</si>
  <si>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</si>
  <si>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</si>
  <si>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</si>
  <si>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</si>
  <si>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</si>
  <si>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</si>
  <si>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</si>
  <si>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</si>
  <si>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</si>
  <si>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</si>
  <si>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</si>
  <si>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</si>
  <si>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</si>
  <si>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</si>
  <si>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</si>
  <si>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</si>
  <si>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</si>
  <si>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</si>
  <si>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</si>
  <si>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</si>
  <si>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</si>
  <si>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</si>
  <si>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</si>
  <si>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</si>
  <si>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</si>
  <si>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</si>
  <si>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</si>
  <si>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</si>
  <si>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</si>
  <si>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</si>
  <si>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</si>
  <si>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</si>
  <si>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</si>
  <si>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</si>
  <si>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</si>
  <si>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</si>
  <si>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</si>
  <si>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</si>
  <si>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</si>
  <si>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</si>
  <si>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</si>
  <si>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</si>
  <si>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</si>
  <si>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</si>
  <si>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</si>
  <si>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</si>
  <si>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</si>
  <si>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</si>
  <si>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</si>
  <si>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</si>
  <si>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</si>
  <si>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</si>
  <si>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</si>
  <si>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</si>
  <si>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</si>
  <si>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</si>
  <si>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</si>
  <si>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</si>
  <si>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</si>
  <si>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</si>
  <si>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</si>
  <si>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</si>
  <si>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</si>
  <si>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</si>
  <si>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</si>
  <si>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</si>
  <si>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</si>
  <si>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</si>
  <si>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</si>
  <si>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</si>
  <si>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</si>
  <si>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</si>
  <si>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</si>
  <si>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</si>
  <si>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</si>
  <si>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</si>
  <si>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</si>
  <si>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</si>
  <si>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</si>
  <si>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</si>
  <si>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</si>
  <si>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</si>
  <si>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</si>
  <si>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</si>
  <si>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</si>
  <si>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</si>
  <si>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</si>
  <si>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</si>
  <si>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</si>
  <si>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</si>
  <si>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</si>
  <si>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</si>
  <si>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</si>
  <si>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</si>
  <si>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</si>
  <si>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</si>
  <si>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</si>
  <si>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</si>
  <si>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</si>
  <si>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</si>
  <si>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</si>
  <si>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</si>
  <si>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</si>
  <si>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</si>
  <si>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</si>
  <si>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</si>
  <si>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</si>
  <si>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</si>
  <si>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</si>
  <si>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</si>
  <si>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</si>
  <si>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</si>
  <si>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</si>
  <si>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</si>
  <si>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</si>
  <si>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</si>
  <si>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</si>
  <si>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</si>
  <si>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</si>
  <si>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</si>
  <si>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</si>
  <si>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</si>
  <si>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</si>
  <si>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</si>
  <si>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</si>
  <si>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</si>
  <si>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</si>
  <si>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</si>
  <si>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</si>
  <si>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</si>
  <si>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</si>
  <si>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</si>
  <si>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</si>
  <si>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</si>
  <si>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</si>
  <si>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</si>
  <si>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</si>
  <si>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</si>
  <si>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</si>
  <si>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</si>
  <si>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</si>
  <si>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</si>
  <si>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</si>
  <si>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</si>
  <si>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</si>
  <si>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</si>
  <si>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</si>
  <si>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</si>
  <si>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</si>
  <si>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</si>
  <si>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</si>
  <si>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</si>
  <si>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</si>
  <si>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</si>
  <si>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</si>
  <si>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</si>
  <si>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</si>
  <si>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</si>
  <si>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</si>
  <si>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</si>
  <si>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</si>
  <si>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</si>
  <si>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</si>
  <si>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</si>
  <si>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</si>
  <si>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</si>
  <si>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</si>
  <si>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</si>
  <si>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</si>
  <si>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</si>
  <si>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</si>
  <si>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</si>
  <si>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</si>
  <si>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</si>
  <si>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</si>
  <si>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</si>
  <si>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</si>
  <si>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</si>
  <si>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</si>
  <si>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</si>
  <si>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</si>
  <si>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</si>
  <si>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</si>
  <si>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</si>
  <si>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</si>
  <si>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</si>
  <si>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</si>
  <si>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</si>
  <si>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</si>
  <si>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</si>
  <si>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</si>
  <si>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</si>
  <si>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</si>
  <si>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</si>
  <si>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</si>
  <si>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</si>
  <si>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</si>
  <si>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</si>
  <si>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</si>
  <si>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</si>
  <si>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</si>
  <si>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</si>
  <si>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</si>
  <si>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</si>
  <si>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</si>
  <si>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</si>
  <si>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</si>
  <si>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</si>
  <si>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</si>
  <si>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</si>
  <si>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</si>
  <si>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</si>
  <si>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</si>
  <si>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</si>
  <si>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</si>
  <si>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</si>
  <si>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</si>
  <si>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</si>
  <si>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</si>
  <si>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</si>
  <si>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</si>
  <si>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</si>
  <si>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</si>
  <si>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</si>
  <si>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</si>
  <si>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</si>
  <si>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</si>
  <si>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</si>
  <si>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</si>
  <si>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</si>
  <si>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</si>
  <si>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</si>
  <si>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</si>
  <si>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</si>
  <si>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</si>
  <si>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</si>
  <si>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</si>
  <si>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</si>
  <si>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</si>
  <si>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</si>
  <si>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</si>
  <si>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</si>
  <si>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</si>
  <si>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</si>
  <si>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</si>
  <si>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</si>
  <si>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</si>
  <si>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</si>
  <si>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</si>
  <si>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</si>
  <si>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</si>
  <si>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</si>
  <si>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</si>
  <si>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</si>
  <si>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</si>
  <si>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</si>
  <si>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</si>
  <si>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</si>
  <si>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</si>
  <si>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</si>
  <si>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</si>
  <si>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</si>
  <si>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</si>
  <si>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</si>
  <si>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</si>
  <si>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</si>
  <si>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</si>
  <si>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</si>
  <si>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</si>
  <si>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</si>
  <si>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</si>
  <si>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</si>
  <si>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</si>
  <si>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</si>
  <si>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</si>
  <si>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</si>
  <si>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</si>
  <si>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</si>
  <si>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</si>
  <si>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</si>
  <si>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</si>
  <si>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</si>
  <si>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</si>
  <si>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</si>
  <si>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</si>
  <si>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</si>
  <si>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</si>
  <si>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</si>
  <si>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</si>
  <si>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</si>
  <si>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</si>
  <si>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</si>
  <si>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</si>
  <si>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</si>
  <si>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</si>
  <si>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</si>
  <si>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</si>
  <si>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</si>
  <si>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</si>
  <si>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</si>
  <si>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</si>
  <si>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</si>
  <si>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</si>
  <si>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</si>
  <si>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</si>
  <si>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</si>
  <si>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</si>
  <si>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</si>
  <si>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</si>
  <si>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</si>
  <si>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</si>
  <si>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</si>
  <si>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</si>
  <si>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</si>
  <si>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</si>
  <si>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</si>
  <si>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</si>
  <si>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</si>
  <si>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</si>
  <si>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</si>
  <si>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</si>
  <si>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</si>
  <si>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</si>
  <si>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</si>
  <si>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</si>
  <si>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</si>
  <si>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</si>
  <si>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</si>
  <si>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</si>
  <si>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</si>
  <si>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</si>
  <si>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</si>
  <si>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</si>
  <si>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</si>
  <si>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</si>
  <si>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</si>
  <si>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</si>
  <si>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</si>
  <si>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</si>
  <si>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</si>
  <si>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</si>
  <si>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</si>
  <si>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</si>
  <si>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</si>
  <si>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</si>
  <si>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</si>
  <si>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</si>
  <si>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</si>
  <si>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</si>
  <si>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</si>
  <si>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</si>
  <si>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</si>
  <si>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</si>
  <si>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</si>
  <si>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</si>
  <si>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</si>
  <si>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</si>
  <si>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</si>
  <si>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</si>
  <si>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</si>
  <si>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</si>
  <si>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</si>
  <si>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</si>
  <si>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</si>
  <si>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</si>
  <si>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</si>
  <si>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</si>
  <si>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</si>
  <si>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</si>
  <si>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</si>
  <si>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</si>
  <si>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</si>
  <si>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</si>
  <si>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</si>
  <si>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</si>
  <si>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</si>
  <si>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</si>
  <si>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</si>
  <si>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</si>
  <si>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</si>
  <si>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</si>
  <si>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</si>
  <si>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</si>
  <si>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</si>
  <si>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</si>
  <si>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</si>
  <si>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</si>
  <si>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</si>
  <si>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</si>
  <si>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</si>
  <si>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</si>
  <si>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</si>
  <si>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</si>
  <si>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</si>
  <si>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</si>
  <si>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</si>
  <si>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</si>
  <si>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</si>
  <si>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</si>
  <si>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</si>
  <si>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</si>
  <si>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</si>
  <si>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</si>
  <si>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</si>
  <si>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</si>
  <si>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</si>
  <si>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</si>
  <si>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</si>
  <si>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</si>
  <si>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</si>
  <si>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</si>
  <si>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</si>
  <si>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</si>
  <si>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</si>
  <si>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</si>
  <si>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</si>
  <si>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</si>
  <si>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</si>
  <si>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</si>
  <si>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</si>
  <si>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</si>
  <si>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</si>
  <si>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</si>
  <si>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</si>
  <si>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</si>
  <si>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</si>
  <si>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</si>
  <si>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</si>
  <si>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</si>
  <si>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</si>
  <si>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</si>
  <si>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</si>
  <si>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</si>
  <si>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</si>
  <si>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</si>
  <si>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</si>
  <si>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</si>
  <si>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</si>
  <si>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</si>
  <si>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</si>
  <si>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</si>
  <si>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</si>
  <si>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</si>
  <si>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</si>
  <si>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</si>
  <si>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</si>
  <si>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</si>
  <si>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</si>
  <si>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</si>
  <si>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</si>
  <si>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</si>
  <si>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</si>
  <si>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</si>
  <si>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</si>
  <si>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</si>
  <si>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</si>
  <si>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</si>
  <si>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</si>
  <si>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</si>
  <si>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</si>
  <si>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</si>
  <si>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</si>
  <si>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</si>
  <si>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</si>
  <si>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</si>
  <si>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</si>
  <si>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</si>
  <si>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</si>
  <si>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</si>
  <si>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</si>
  <si>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</si>
  <si>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</si>
  <si>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</si>
  <si>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</si>
  <si>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</si>
  <si>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</si>
  <si>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</si>
  <si>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</si>
  <si>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</si>
  <si>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</si>
  <si>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</si>
  <si>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</si>
  <si>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</si>
  <si>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</si>
  <si>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</si>
  <si>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</si>
  <si>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</si>
  <si>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</si>
  <si>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</si>
  <si>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</si>
  <si>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</si>
  <si>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</si>
  <si>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</si>
  <si>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</si>
  <si>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</si>
  <si>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</si>
  <si>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</si>
  <si>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</si>
  <si>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</si>
  <si>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</si>
  <si>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</si>
  <si>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</si>
  <si>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</si>
  <si>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</si>
  <si>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</si>
  <si>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</si>
  <si>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</si>
  <si>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</si>
  <si>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</si>
  <si>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</si>
  <si>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</si>
  <si>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</si>
  <si>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</si>
  <si>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</si>
  <si>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</si>
  <si>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</si>
  <si>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</si>
  <si>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</si>
  <si>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</si>
  <si>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</si>
  <si>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</si>
  <si>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</si>
  <si>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</si>
  <si>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</si>
  <si>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</si>
  <si>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</si>
  <si>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</si>
  <si>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</si>
  <si>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</si>
  <si>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</si>
  <si>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</si>
  <si>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</si>
  <si>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</si>
  <si>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</si>
  <si>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</si>
  <si>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</si>
  <si>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</si>
  <si>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</si>
  <si>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</si>
  <si>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</si>
  <si>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</si>
  <si>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</si>
  <si>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</si>
  <si>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</si>
  <si>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</si>
  <si>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</si>
  <si>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</si>
  <si>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</si>
  <si>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</si>
  <si>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</si>
  <si>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</si>
  <si>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</si>
  <si>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</si>
  <si>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</si>
  <si>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</si>
  <si>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</si>
  <si>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</si>
  <si>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</si>
  <si>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</si>
  <si>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</si>
  <si>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</si>
  <si>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</si>
  <si>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</si>
  <si>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</si>
  <si>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</si>
  <si>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</si>
  <si>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</si>
  <si>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</si>
  <si>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</si>
  <si>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</si>
  <si>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</si>
  <si>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</si>
  <si>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</si>
  <si>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</si>
  <si>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</si>
  <si>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</si>
  <si>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</si>
  <si>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</si>
  <si>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</si>
  <si>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</si>
  <si>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</si>
  <si>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</si>
  <si>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</si>
  <si>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</si>
  <si>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</si>
  <si>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</si>
  <si>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</si>
  <si>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</si>
  <si>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</si>
  <si>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</si>
  <si>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</si>
  <si>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</si>
  <si>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</si>
  <si>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</si>
  <si>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</si>
  <si>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</si>
  <si>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</si>
  <si>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</si>
  <si>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</si>
  <si>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</si>
  <si>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</si>
  <si>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</si>
  <si>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</si>
  <si>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</si>
  <si>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</si>
  <si>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</si>
  <si>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</si>
  <si>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</si>
  <si>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</si>
  <si>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</si>
  <si>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</si>
  <si>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</si>
  <si>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</si>
  <si>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</si>
  <si>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</si>
  <si>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</si>
  <si>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</si>
  <si>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</si>
  <si>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</si>
  <si>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</si>
  <si>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</si>
  <si>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</si>
  <si>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</si>
  <si>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</si>
  <si>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</si>
  <si>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</si>
  <si>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</si>
  <si>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</si>
  <si>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</si>
  <si>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</si>
  <si>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</si>
  <si>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</si>
  <si>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</si>
  <si>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</si>
  <si>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</si>
  <si>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</si>
  <si>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</si>
  <si>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</si>
  <si>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</si>
  <si>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</si>
  <si>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</si>
  <si>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</si>
  <si>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</si>
  <si>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</si>
  <si>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</si>
  <si>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</si>
  <si>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</si>
  <si>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</si>
  <si>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</si>
  <si>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</si>
  <si>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</si>
  <si>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</si>
  <si>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</si>
  <si>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</si>
  <si>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</si>
  <si>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</si>
  <si>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</si>
  <si>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</si>
  <si>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</si>
  <si>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</si>
  <si>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</si>
  <si>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</si>
  <si>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</si>
  <si>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</si>
  <si>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</si>
  <si>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</si>
  <si>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</si>
  <si>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</si>
  <si>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</si>
  <si>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</si>
  <si>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</si>
  <si>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</si>
  <si>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</si>
  <si>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</si>
  <si>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</si>
  <si>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</si>
  <si>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</si>
  <si>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</si>
  <si>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</si>
  <si>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</si>
  <si>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</si>
  <si>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</si>
  <si>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</si>
  <si>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</si>
  <si>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</si>
  <si>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</si>
  <si>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</si>
  <si>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</si>
  <si>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</si>
  <si>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</si>
  <si>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</si>
  <si>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</si>
  <si>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</si>
  <si>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</si>
  <si>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</si>
  <si>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</si>
  <si>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</si>
  <si>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</si>
  <si>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</si>
  <si>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</si>
  <si>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</si>
  <si>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</si>
  <si>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</si>
  <si>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</si>
  <si>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</si>
  <si>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</si>
  <si>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</si>
  <si>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</si>
  <si>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</si>
  <si>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</si>
  <si>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</si>
  <si>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</si>
  <si>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</si>
  <si>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</si>
  <si>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</si>
  <si>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</si>
  <si>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</si>
  <si>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</si>
  <si>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</si>
  <si>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</si>
  <si>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</si>
  <si>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</si>
  <si>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</si>
  <si>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</si>
  <si>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</si>
  <si>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</si>
  <si>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</si>
  <si>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</si>
  <si>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</si>
  <si>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</si>
  <si>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</si>
  <si>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</si>
  <si>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</si>
  <si>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</si>
  <si>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</si>
  <si>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</si>
  <si>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</si>
  <si>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</si>
  <si>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</si>
  <si>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</si>
  <si>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</si>
  <si>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</si>
  <si>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</si>
  <si>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</si>
  <si>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</si>
  <si>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</si>
  <si>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</si>
  <si>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</si>
  <si>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</si>
  <si>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</si>
  <si>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</si>
  <si>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</si>
  <si>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</si>
  <si>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</si>
  <si>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</si>
  <si>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</si>
  <si>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</si>
  <si>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</si>
  <si>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</si>
  <si>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</si>
  <si>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</si>
  <si>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</si>
  <si>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</si>
  <si>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</si>
  <si>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</si>
  <si>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</si>
  <si>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</si>
  <si>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</si>
  <si>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</si>
  <si>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</si>
  <si>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</si>
  <si>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</si>
  <si>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</si>
  <si>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</si>
  <si>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</si>
  <si>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</si>
  <si>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</si>
  <si>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</si>
  <si>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</si>
  <si>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</si>
  <si>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</si>
  <si>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</si>
  <si>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</si>
  <si>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</si>
  <si>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</si>
  <si>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</si>
  <si>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</si>
  <si>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</si>
  <si>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</si>
  <si>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</si>
  <si>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</si>
  <si>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</si>
  <si>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</si>
  <si>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</si>
  <si>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</si>
  <si>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</si>
  <si>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</si>
  <si>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</si>
  <si>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</si>
  <si>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</si>
  <si>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</si>
  <si>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</si>
  <si>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</si>
  <si>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</si>
  <si>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</si>
  <si>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</si>
  <si>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</si>
  <si>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</si>
  <si>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</si>
  <si>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</si>
  <si>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</si>
  <si>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</si>
  <si>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</si>
  <si>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</si>
  <si>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</si>
  <si>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</si>
  <si>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</si>
  <si>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</si>
  <si>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</si>
  <si>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</si>
  <si>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</si>
  <si>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</si>
  <si>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</si>
  <si>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</si>
  <si>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</si>
  <si>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</si>
  <si>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</si>
  <si>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</si>
  <si>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</si>
  <si>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</si>
  <si>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</si>
  <si>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</si>
  <si>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</si>
  <si>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</si>
  <si>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</si>
  <si>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</si>
  <si>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</si>
  <si>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</si>
  <si>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</si>
  <si>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</si>
  <si>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</si>
  <si>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</si>
  <si>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</si>
  <si>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</si>
  <si>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</si>
  <si>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</si>
  <si>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</si>
  <si>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</si>
  <si>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</si>
  <si>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</si>
  <si>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</si>
  <si>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</si>
  <si>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</si>
  <si>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</si>
  <si>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</si>
  <si>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</si>
  <si>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</si>
  <si>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</si>
  <si>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</si>
  <si>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</si>
  <si>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</si>
  <si>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</si>
  <si>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</si>
  <si>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</si>
  <si>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</si>
  <si>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</si>
  <si>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</si>
  <si>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</si>
  <si>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</si>
  <si>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</si>
  <si>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</si>
  <si>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</si>
  <si>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</si>
  <si>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</si>
  <si>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</si>
  <si>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</si>
  <si>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</si>
  <si>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</si>
  <si>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</si>
  <si>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</si>
  <si>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</si>
  <si>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</si>
  <si>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</si>
  <si>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</si>
  <si>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</si>
  <si>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</si>
  <si>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</si>
  <si>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</si>
  <si>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</si>
  <si>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</si>
  <si>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</si>
  <si>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</si>
  <si>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</si>
  <si>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</si>
  <si>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</si>
  <si>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</si>
  <si>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</si>
  <si>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</si>
  <si>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</si>
  <si>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</si>
  <si>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</si>
  <si>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</si>
  <si>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</si>
  <si>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</si>
  <si>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</si>
  <si>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</si>
  <si>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</si>
  <si>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</si>
  <si>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</si>
  <si>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</si>
  <si>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</si>
  <si>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</si>
  <si>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</si>
  <si>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</si>
  <si>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</si>
  <si>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</si>
  <si>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</si>
  <si>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</si>
  <si>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</si>
  <si>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</si>
  <si>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</si>
  <si>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</si>
  <si>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</si>
  <si>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</si>
  <si>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</si>
  <si>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</si>
  <si>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</si>
  <si>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</si>
  <si>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</si>
  <si>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</si>
  <si>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</si>
  <si>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</si>
  <si>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</si>
  <si>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</si>
  <si>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</si>
  <si>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</si>
  <si>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</si>
  <si>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</si>
  <si>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</si>
  <si>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</si>
  <si>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</si>
  <si>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</si>
  <si>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</si>
  <si>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</si>
  <si>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</si>
  <si>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</si>
  <si>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</si>
  <si>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</si>
  <si>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</si>
  <si>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</si>
  <si>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</si>
  <si>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</si>
  <si>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</si>
  <si>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</si>
  <si>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</si>
  <si>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</si>
  <si>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</si>
  <si>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</si>
  <si>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</si>
  <si>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</si>
  <si>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</si>
  <si>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</si>
  <si>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</si>
  <si>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</si>
  <si>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</si>
  <si>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</si>
  <si>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</si>
  <si>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</si>
  <si>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</si>
  <si>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</si>
  <si>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</si>
  <si>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</si>
  <si>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</si>
  <si>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</si>
  <si>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</si>
  <si>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</si>
  <si>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</si>
  <si>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</si>
  <si>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</si>
  <si>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</si>
  <si>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</si>
  <si>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</si>
  <si>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</si>
  <si>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</si>
  <si>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</si>
  <si>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</si>
  <si>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</si>
  <si>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</si>
  <si>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</si>
  <si>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</si>
  <si>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</si>
  <si>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</si>
  <si>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</si>
  <si>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</si>
  <si>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</si>
  <si>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</si>
  <si>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</si>
  <si>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</si>
  <si>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</si>
  <si>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</si>
  <si>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</si>
  <si>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</si>
  <si>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</si>
  <si>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</si>
  <si>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</si>
  <si>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</si>
  <si>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</si>
  <si>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</si>
  <si>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</si>
  <si>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</si>
  <si>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</si>
  <si>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</si>
  <si>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</si>
  <si>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</si>
  <si>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</si>
  <si>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</si>
  <si>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</si>
  <si>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</si>
  <si>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</si>
  <si>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</si>
  <si>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</si>
  <si>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</si>
  <si>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</si>
  <si>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</si>
  <si>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</si>
  <si>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</si>
  <si>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</si>
  <si>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</si>
  <si>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</si>
  <si>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</si>
  <si>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</si>
  <si>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</si>
  <si>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</si>
  <si>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</si>
  <si>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</si>
  <si>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</si>
  <si>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</si>
  <si>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</si>
  <si>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</si>
  <si>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</si>
  <si>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</si>
  <si>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</si>
  <si>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</si>
  <si>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</si>
  <si>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</si>
  <si>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</si>
  <si>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</si>
  <si>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</si>
  <si>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</si>
  <si>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</si>
  <si>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</si>
  <si>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</si>
  <si>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</si>
  <si>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</si>
  <si>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</si>
  <si>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</si>
  <si>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</si>
  <si>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</si>
  <si>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</si>
  <si>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</si>
  <si>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</si>
  <si>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</si>
  <si>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</si>
  <si>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</si>
  <si>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</si>
  <si>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</si>
  <si>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</si>
  <si>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</si>
  <si>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</si>
  <si>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</si>
  <si>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</si>
  <si>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</si>
  <si>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</si>
  <si>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</si>
  <si>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</si>
  <si>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</si>
  <si>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</si>
  <si>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</si>
  <si>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</si>
  <si>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</si>
  <si>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</si>
  <si>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</si>
  <si>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</si>
  <si>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</si>
  <si>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</si>
  <si>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</si>
  <si>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</si>
  <si>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</si>
  <si>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</si>
  <si>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</si>
  <si>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</si>
  <si>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</si>
  <si>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</si>
  <si>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</si>
  <si>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</si>
  <si>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</si>
  <si>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</si>
  <si>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</si>
  <si>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</si>
  <si>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</si>
  <si>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</si>
  <si>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</si>
  <si>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</si>
  <si>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</si>
  <si>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</si>
  <si>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</si>
  <si>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</si>
  <si>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</si>
  <si>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</si>
  <si>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</si>
  <si>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</si>
  <si>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</si>
  <si>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</si>
  <si>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</si>
  <si>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</si>
  <si>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</si>
  <si>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</si>
  <si>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</si>
  <si>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</si>
  <si>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</si>
  <si>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</si>
  <si>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</si>
  <si>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</si>
  <si>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</si>
  <si>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</si>
  <si>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</si>
  <si>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</si>
  <si>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</si>
  <si>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</si>
  <si>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</si>
  <si>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</si>
  <si>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</si>
  <si>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</si>
  <si>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</si>
  <si>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</si>
  <si>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</si>
  <si>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</si>
  <si>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</si>
  <si>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</si>
  <si>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</si>
  <si>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</si>
  <si>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</si>
  <si>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</si>
  <si>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</si>
  <si>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</si>
  <si>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</si>
  <si>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</si>
  <si>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</si>
  <si>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</si>
  <si>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</si>
  <si>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</si>
  <si>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</si>
  <si>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</si>
  <si>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</si>
  <si>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</si>
  <si>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</si>
  <si>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</si>
  <si>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</si>
  <si>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</si>
  <si>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</si>
  <si>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</si>
  <si>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</si>
  <si>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</si>
  <si>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</si>
  <si>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</si>
  <si>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</si>
  <si>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</si>
  <si>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</si>
  <si>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</si>
  <si>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</si>
  <si>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</si>
  <si>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</si>
  <si>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</si>
  <si>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</si>
  <si>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</si>
  <si>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</si>
  <si>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</si>
  <si>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</si>
  <si>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</si>
  <si>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</si>
  <si>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</si>
  <si>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</si>
  <si>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</si>
  <si>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</si>
  <si>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</si>
  <si>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</si>
  <si>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</si>
  <si>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</si>
  <si>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</si>
  <si>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</si>
  <si>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</si>
  <si>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</si>
  <si>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</si>
  <si>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</si>
  <si>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</si>
  <si>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</si>
  <si>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</si>
  <si>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</si>
  <si>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</si>
  <si>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</si>
  <si>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</si>
  <si>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</si>
  <si>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</si>
  <si>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</si>
  <si>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</si>
  <si>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</si>
  <si>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</si>
  <si>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</si>
  <si>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</si>
  <si>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</si>
  <si>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</si>
  <si>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</si>
  <si>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</si>
  <si>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</si>
  <si>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</si>
  <si>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</si>
  <si>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</si>
  <si>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</si>
  <si>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</si>
  <si>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</si>
  <si>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</si>
  <si>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</si>
  <si>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</si>
  <si>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</si>
  <si>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</si>
  <si>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</si>
  <si>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</si>
  <si>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</si>
  <si>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</si>
  <si>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</si>
  <si>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</si>
  <si>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</si>
  <si>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</si>
  <si>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</si>
  <si>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</si>
  <si>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</si>
  <si>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</si>
  <si>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</si>
  <si>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</si>
  <si>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</si>
  <si>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</si>
  <si>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</si>
  <si>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</si>
  <si>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</si>
  <si>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</si>
  <si>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</si>
  <si>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</si>
  <si>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</si>
  <si>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</si>
  <si>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</si>
  <si>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</si>
  <si>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</si>
  <si>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</si>
  <si>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</si>
  <si>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</si>
  <si>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</si>
  <si>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</si>
  <si>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</si>
  <si>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</si>
  <si>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</si>
  <si>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</si>
  <si>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</si>
  <si>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</si>
  <si>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</si>
  <si>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</si>
  <si>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</si>
  <si>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</si>
  <si>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</si>
  <si>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</si>
  <si>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</si>
  <si>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</si>
  <si>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</si>
  <si>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</si>
  <si>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</si>
  <si>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</si>
  <si>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</si>
  <si>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</si>
  <si>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</si>
  <si>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</si>
  <si>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</si>
  <si>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</si>
  <si>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</si>
  <si>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</si>
  <si>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</si>
  <si>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</si>
  <si>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</si>
  <si>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</si>
  <si>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</si>
  <si>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</si>
  <si>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</si>
  <si>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</si>
  <si>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</si>
  <si>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</si>
  <si>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</si>
  <si>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</si>
  <si>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</si>
  <si>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</si>
  <si>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</si>
  <si>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</si>
  <si>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</si>
  <si>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</si>
  <si>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</si>
  <si>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</si>
  <si>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</si>
  <si>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</si>
  <si>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</si>
  <si>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</si>
  <si>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</si>
  <si>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</si>
  <si>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</si>
  <si>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</si>
  <si>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</si>
  <si>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</si>
  <si>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</si>
  <si>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</si>
  <si>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</si>
  <si>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</si>
  <si>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</si>
  <si>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</si>
  <si>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</si>
  <si>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</si>
  <si>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</si>
  <si>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</si>
  <si>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</si>
  <si>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</si>
  <si>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</si>
  <si>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</si>
  <si>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</si>
  <si>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</si>
  <si>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</si>
  <si>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</si>
  <si>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</si>
  <si>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</si>
  <si>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</si>
  <si>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</si>
  <si>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</si>
  <si>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</si>
  <si>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</si>
  <si>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</si>
  <si>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</si>
  <si>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</si>
  <si>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</si>
  <si>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</si>
  <si>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</si>
  <si>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</si>
  <si>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</si>
  <si>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</si>
  <si>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</si>
  <si>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</si>
  <si>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</si>
  <si>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</si>
  <si>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</si>
  <si>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</si>
  <si>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</si>
  <si>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</si>
  <si>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</si>
  <si>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</si>
  <si>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</si>
  <si>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</si>
  <si>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</si>
  <si>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</si>
  <si>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</si>
  <si>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</si>
  <si>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</si>
  <si>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</si>
  <si>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</si>
  <si>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</si>
  <si>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</si>
  <si>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</si>
  <si>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</si>
  <si>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</si>
  <si>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</si>
  <si>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</si>
  <si>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</si>
  <si>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</si>
  <si>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</si>
  <si>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</si>
  <si>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</si>
  <si>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</si>
  <si>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</si>
  <si>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</si>
  <si>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</si>
  <si>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</si>
  <si>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</si>
  <si>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</si>
  <si>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</si>
  <si>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</si>
  <si>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</si>
  <si>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</si>
  <si>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</si>
  <si>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</si>
  <si>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</si>
  <si>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</si>
  <si>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</si>
  <si>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</si>
  <si>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</si>
  <si>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</si>
  <si>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</si>
  <si>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</si>
  <si>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</si>
  <si>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</si>
  <si>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</si>
  <si>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</si>
  <si>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</si>
  <si>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</si>
  <si>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</si>
  <si>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</si>
  <si>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</si>
  <si>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</si>
  <si>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</si>
  <si>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</si>
  <si>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</si>
  <si>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</si>
  <si>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</si>
  <si>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</si>
  <si>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</si>
  <si>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</si>
  <si>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</si>
  <si>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</si>
  <si>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</si>
  <si>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</si>
  <si>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</si>
  <si>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</si>
  <si>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</si>
  <si>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</si>
  <si>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</si>
  <si>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</si>
  <si>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</si>
  <si>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</si>
  <si>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</si>
  <si>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</si>
  <si>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</si>
  <si>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</si>
  <si>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</si>
  <si>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</si>
  <si>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</si>
  <si>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</si>
  <si>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</si>
  <si>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</si>
  <si>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</si>
  <si>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</si>
  <si>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</si>
  <si>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</si>
  <si>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</si>
  <si>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</si>
  <si>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</si>
  <si>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</si>
  <si>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</si>
  <si>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</si>
  <si>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</si>
  <si>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</si>
  <si>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</si>
  <si>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</si>
  <si>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</si>
  <si>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</si>
  <si>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</si>
  <si>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</si>
  <si>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</si>
  <si>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</si>
  <si>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</si>
  <si>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</si>
  <si>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</si>
  <si>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</si>
  <si>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</si>
  <si>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</si>
  <si>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</si>
  <si>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</si>
  <si>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</si>
  <si>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</si>
  <si>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</si>
  <si>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</si>
  <si>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</si>
  <si>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</si>
  <si>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</si>
  <si>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</si>
  <si>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</si>
  <si>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</si>
  <si>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</si>
  <si>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</si>
  <si>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</si>
  <si>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</si>
  <si>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</si>
  <si>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</si>
  <si>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</si>
  <si>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</si>
  <si>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</si>
  <si>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</si>
  <si>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</si>
  <si>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</si>
  <si>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</si>
  <si>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</si>
  <si>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</si>
  <si>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</si>
  <si>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</si>
  <si>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</si>
  <si>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</si>
  <si>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</si>
  <si>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</si>
  <si>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</si>
  <si>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</si>
  <si>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</si>
  <si>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</si>
  <si>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</si>
  <si>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</si>
  <si>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</si>
  <si>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</si>
  <si>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</si>
  <si>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</si>
  <si>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</si>
  <si>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</si>
  <si>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</si>
  <si>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</si>
  <si>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</si>
  <si>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</si>
  <si>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</si>
  <si>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</si>
  <si>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</si>
  <si>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</si>
  <si>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</si>
  <si>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</si>
  <si>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</si>
  <si>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</si>
  <si>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</si>
  <si>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</si>
  <si>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</si>
  <si>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</si>
  <si>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</si>
  <si>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</si>
  <si>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</si>
  <si>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</si>
  <si>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</si>
  <si>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</si>
  <si>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</si>
  <si>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</si>
  <si>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</si>
  <si>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</si>
  <si>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</si>
  <si>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</si>
  <si>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</si>
  <si>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</si>
  <si>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</si>
  <si>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</si>
  <si>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</si>
  <si>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</si>
  <si>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</si>
  <si>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</si>
  <si>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</si>
  <si>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</si>
  <si>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</si>
  <si>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</si>
  <si>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</si>
  <si>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</si>
  <si>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</si>
  <si>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</si>
  <si>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</si>
  <si>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</si>
  <si>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</si>
  <si>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</si>
  <si>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</si>
  <si>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</si>
  <si>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</si>
  <si>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</si>
  <si>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</si>
  <si>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</si>
  <si>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</si>
  <si>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</si>
  <si>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</si>
  <si>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</si>
  <si>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</si>
  <si>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</si>
  <si>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</si>
  <si>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</si>
  <si>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</si>
  <si>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</si>
  <si>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</si>
  <si>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</si>
  <si>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</si>
  <si>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</si>
  <si>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</si>
  <si>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</si>
  <si>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</si>
  <si>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</si>
  <si>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</si>
  <si>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</si>
  <si>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</si>
  <si>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</si>
  <si>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</si>
  <si>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</si>
  <si>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</si>
  <si>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</si>
  <si>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</si>
  <si>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</si>
  <si>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</si>
  <si>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</si>
  <si>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</si>
  <si>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</si>
  <si>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</si>
  <si>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</si>
  <si>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</si>
  <si>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</si>
  <si>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</si>
  <si>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</si>
  <si>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</si>
  <si>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</si>
  <si>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</si>
  <si>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</si>
  <si>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</si>
  <si>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</si>
  <si>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</si>
  <si>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</si>
  <si>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</si>
  <si>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</si>
  <si>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</si>
  <si>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</si>
  <si>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</si>
  <si>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</si>
  <si>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</si>
  <si>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</si>
  <si>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</si>
  <si>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</si>
  <si>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</si>
  <si>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</si>
  <si>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</si>
  <si>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</si>
  <si>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</si>
  <si>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</si>
  <si>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</si>
  <si>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</si>
  <si>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</si>
  <si>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</si>
  <si>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</si>
  <si>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</si>
  <si>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</si>
  <si>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</si>
  <si>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</si>
  <si>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</si>
  <si>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</si>
  <si>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</si>
  <si>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</si>
  <si>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</si>
  <si>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</si>
  <si>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</si>
  <si>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</si>
  <si>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</si>
  <si>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</si>
  <si>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</si>
  <si>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</si>
  <si>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</si>
  <si>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</si>
  <si>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</si>
  <si>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</si>
  <si>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</si>
  <si>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</si>
  <si>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</si>
  <si>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</si>
  <si>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</si>
  <si>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</si>
  <si>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</si>
  <si>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</si>
  <si>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</si>
  <si>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</si>
  <si>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</si>
  <si>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</si>
  <si>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</si>
  <si>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</si>
  <si>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</si>
  <si>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</si>
  <si>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</si>
  <si>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</si>
  <si>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</si>
  <si>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</si>
  <si>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</si>
  <si>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</si>
  <si>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</si>
  <si>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</si>
  <si>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</si>
  <si>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</si>
  <si>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</si>
  <si>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</si>
  <si>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</si>
  <si>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</si>
  <si>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</si>
  <si>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</si>
  <si>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</si>
  <si>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</si>
  <si>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</si>
  <si>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</si>
  <si>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</si>
  <si>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</si>
  <si>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</si>
  <si>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</si>
  <si>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</si>
  <si>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</si>
  <si>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</si>
  <si>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</si>
  <si>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</si>
  <si>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</si>
  <si>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</si>
  <si>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</si>
  <si>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</si>
  <si>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</si>
  <si>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</si>
  <si>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</si>
  <si>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</si>
  <si>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</si>
  <si>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</si>
  <si>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</si>
  <si>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</si>
  <si>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</si>
  <si>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</si>
  <si>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</si>
  <si>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</si>
  <si>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</si>
  <si>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</si>
  <si>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</si>
  <si>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</si>
  <si>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</si>
  <si>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</si>
  <si>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</si>
  <si>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</si>
  <si>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</si>
  <si>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</si>
  <si>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</si>
  <si>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</si>
  <si>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</si>
  <si>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</si>
  <si>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</si>
  <si>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</si>
  <si>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</si>
  <si>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</si>
  <si>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</si>
  <si>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</si>
  <si>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</si>
  <si>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</si>
  <si>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</si>
  <si>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</si>
  <si>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</si>
  <si>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</si>
  <si>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</si>
  <si>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</si>
  <si>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</si>
  <si>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</si>
  <si>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</si>
  <si>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</si>
  <si>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</si>
  <si>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</si>
  <si>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</si>
  <si>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</si>
  <si>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</si>
  <si>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</si>
  <si>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</si>
  <si>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</si>
  <si>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</si>
  <si>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</si>
  <si>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</si>
  <si>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</si>
  <si>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</si>
  <si>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</si>
  <si>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</si>
  <si>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</si>
  <si>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</si>
  <si>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</si>
  <si>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</si>
  <si>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</si>
  <si>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</si>
  <si>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</si>
  <si>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</si>
  <si>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</si>
  <si>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</si>
  <si>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</si>
  <si>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</si>
  <si>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</si>
  <si>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</si>
  <si>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</si>
  <si>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</si>
  <si>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</si>
  <si>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</si>
  <si>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</si>
  <si>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</si>
  <si>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</si>
  <si>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</si>
  <si>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</si>
  <si>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</si>
  <si>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</si>
  <si>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</si>
  <si>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</si>
  <si>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</si>
  <si>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</si>
  <si>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</si>
  <si>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</si>
  <si>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</si>
  <si>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</si>
  <si>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</si>
  <si>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</si>
  <si>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</si>
  <si>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</si>
  <si>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</si>
  <si>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</si>
  <si>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</si>
  <si>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</si>
  <si>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</si>
  <si>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</si>
  <si>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</si>
  <si>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</si>
  <si>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</si>
  <si>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</si>
  <si>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</si>
  <si>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</si>
  <si>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</si>
  <si>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</si>
  <si>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</si>
  <si>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</si>
  <si>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</si>
  <si>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</si>
  <si>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</si>
  <si>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</si>
  <si>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</si>
  <si>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</si>
  <si>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</si>
  <si>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</si>
  <si>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</si>
  <si>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</si>
  <si>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</si>
  <si>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</si>
  <si>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</si>
  <si>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</si>
  <si>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</si>
  <si>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</si>
  <si>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</si>
  <si>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</si>
  <si>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</si>
  <si>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</si>
  <si>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</si>
  <si>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</si>
  <si>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</si>
  <si>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</si>
  <si>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</si>
  <si>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</si>
  <si>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</si>
  <si>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</si>
  <si>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</si>
  <si>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</si>
  <si>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</si>
  <si>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</si>
  <si>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</si>
  <si>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</si>
  <si>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</si>
  <si>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</si>
  <si>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</si>
  <si>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</si>
  <si>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</si>
  <si>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</si>
  <si>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</si>
  <si>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</si>
  <si>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</si>
  <si>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</si>
  <si>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</si>
  <si>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</si>
  <si>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</si>
  <si>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</si>
  <si>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</si>
  <si>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</si>
  <si>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</si>
  <si>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</si>
  <si>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</si>
  <si>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</si>
  <si>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</si>
  <si>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</si>
  <si>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</si>
  <si>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</si>
  <si>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</si>
  <si>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</si>
  <si>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</si>
  <si>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</si>
  <si>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</si>
  <si>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</si>
  <si>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</si>
  <si>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</si>
  <si>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</si>
  <si>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</si>
  <si>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</si>
  <si>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</si>
  <si>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</si>
  <si>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</si>
  <si>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</si>
  <si>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</si>
  <si>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</si>
  <si>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</si>
  <si>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</si>
  <si>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</si>
  <si>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</si>
  <si>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</si>
  <si>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</si>
  <si>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</si>
  <si>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</si>
  <si>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</si>
  <si>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</si>
  <si>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</si>
  <si>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</si>
  <si>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</si>
  <si>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</si>
  <si>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</si>
  <si>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</si>
  <si>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</si>
  <si>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</si>
  <si>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</si>
  <si>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</si>
  <si>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</si>
  <si>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</si>
  <si>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</si>
  <si>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</si>
  <si>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</si>
  <si>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</si>
  <si>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</si>
  <si>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</si>
  <si>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</si>
  <si>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</si>
  <si>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</si>
  <si>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</si>
  <si>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</si>
  <si>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</si>
  <si>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</si>
  <si>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</si>
  <si>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</si>
  <si>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</si>
  <si>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</si>
  <si>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</si>
  <si>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</si>
  <si>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</si>
  <si>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</si>
  <si>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</si>
  <si>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</si>
  <si>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</si>
  <si>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</si>
  <si>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</si>
  <si>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</si>
  <si>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</si>
  <si>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</si>
  <si>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</si>
  <si>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</si>
  <si>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</si>
  <si>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</si>
  <si>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</si>
  <si>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</si>
  <si>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</si>
  <si>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</si>
  <si>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</si>
  <si>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</si>
  <si>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</si>
  <si>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</si>
  <si>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</si>
  <si>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</si>
  <si>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</si>
  <si>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</si>
  <si>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</si>
  <si>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</si>
  <si>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</si>
  <si>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</si>
  <si>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</si>
  <si>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</si>
  <si>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</si>
  <si>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</si>
  <si>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</si>
  <si>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</si>
  <si>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</si>
  <si>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</si>
  <si>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</si>
  <si>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</si>
  <si>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</si>
  <si>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</si>
  <si>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</si>
  <si>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</si>
  <si>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</si>
  <si>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</si>
  <si>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</si>
  <si>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</si>
  <si>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</si>
  <si>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</si>
  <si>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</si>
  <si>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</si>
  <si>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</si>
  <si>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</si>
  <si>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</si>
  <si>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</si>
  <si>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</si>
  <si>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</si>
  <si>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</si>
  <si>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</si>
  <si>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</si>
  <si>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</si>
  <si>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</si>
  <si>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</si>
  <si>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</si>
  <si>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</si>
  <si>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</si>
  <si>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</si>
  <si>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</si>
  <si>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</si>
  <si>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</si>
  <si>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</si>
  <si>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</si>
  <si>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</si>
  <si>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</si>
  <si>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</si>
  <si>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</si>
  <si>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</si>
  <si>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</si>
  <si>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</si>
  <si>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</si>
  <si>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</si>
  <si>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</si>
  <si>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</si>
  <si>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</si>
  <si>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</si>
  <si>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</si>
  <si>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</si>
  <si>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</si>
  <si>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</si>
  <si>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</si>
  <si>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</si>
  <si>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</si>
  <si>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</si>
  <si>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</si>
  <si>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</si>
  <si>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</si>
  <si>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</si>
  <si>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</si>
  <si>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</si>
  <si>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</si>
  <si>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</si>
  <si>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</si>
  <si>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</si>
  <si>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</si>
  <si>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</si>
  <si>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</si>
  <si>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</si>
  <si>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</si>
  <si>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</si>
  <si>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</si>
  <si>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</si>
  <si>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</si>
  <si>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</si>
  <si>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</si>
  <si>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</si>
  <si>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</si>
  <si>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</si>
  <si>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</si>
  <si>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</si>
  <si>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</si>
  <si>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</si>
  <si>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</si>
  <si>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</si>
  <si>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</si>
  <si>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</si>
  <si>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</si>
  <si>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</si>
  <si>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</si>
  <si>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</si>
  <si>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</si>
  <si>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</si>
  <si>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</si>
  <si>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</si>
  <si>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</si>
  <si>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</si>
  <si>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</si>
  <si>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</si>
  <si>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</si>
  <si>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</si>
  <si>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</si>
  <si>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</si>
  <si>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</si>
  <si>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</si>
  <si>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</si>
  <si>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</si>
  <si>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</si>
  <si>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</si>
  <si>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</si>
  <si>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</si>
  <si>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</si>
  <si>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</si>
  <si>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</si>
  <si>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</si>
  <si>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</si>
  <si>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</si>
  <si>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</si>
  <si>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</si>
  <si>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</si>
  <si>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</si>
  <si>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</si>
  <si>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</si>
  <si>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</si>
  <si>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</si>
  <si>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</si>
  <si>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</si>
  <si>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</si>
  <si>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</si>
  <si>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</si>
  <si>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</si>
  <si>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</si>
  <si>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</si>
  <si>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</si>
  <si>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</si>
  <si>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</si>
  <si>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</si>
  <si>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</si>
  <si>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</si>
  <si>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</si>
  <si>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</si>
  <si>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</si>
  <si>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</si>
  <si>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</si>
  <si>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</si>
  <si>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</si>
  <si>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</si>
  <si>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</si>
  <si>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</si>
  <si>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</si>
  <si>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</si>
  <si>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</si>
  <si>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</si>
  <si>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</si>
  <si>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</si>
  <si>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</si>
  <si>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</si>
  <si>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</si>
  <si>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</si>
  <si>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</si>
  <si>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</si>
  <si>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</si>
  <si>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</si>
  <si>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</si>
  <si>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</si>
  <si>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</si>
  <si>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</si>
  <si>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</si>
  <si>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</si>
  <si>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</si>
  <si>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</si>
  <si>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</si>
  <si>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</si>
  <si>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</si>
  <si>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</si>
  <si>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</si>
  <si>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</si>
  <si>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</si>
  <si>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</si>
  <si>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</si>
  <si>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</si>
  <si>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</si>
  <si>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</si>
  <si>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</si>
  <si>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</si>
  <si>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</si>
  <si>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</si>
  <si>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</si>
  <si>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</si>
  <si>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</si>
  <si>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</si>
  <si>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</si>
  <si>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</si>
  <si>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</si>
  <si>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</si>
  <si>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</si>
  <si>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</si>
  <si>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</si>
  <si>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</si>
  <si>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</si>
  <si>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</si>
  <si>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</si>
  <si>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</si>
  <si>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</si>
  <si>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</si>
  <si>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</si>
  <si>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</si>
  <si>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</si>
  <si>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</si>
  <si>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</si>
  <si>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</si>
  <si>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</si>
  <si>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</si>
  <si>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</si>
  <si>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</si>
  <si>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</si>
  <si>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</si>
  <si>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</si>
  <si>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</si>
  <si>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</si>
  <si>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</si>
  <si>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</si>
  <si>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</si>
  <si>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</si>
  <si>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</si>
  <si>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</si>
  <si>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</si>
  <si>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</si>
  <si>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</si>
  <si>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</si>
  <si>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</si>
  <si>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</si>
  <si>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</si>
  <si>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</si>
  <si>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</si>
  <si>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</si>
  <si>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</si>
  <si>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</si>
  <si>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</si>
  <si>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</si>
  <si>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</si>
  <si>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</si>
  <si>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</si>
  <si>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</si>
  <si>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</si>
  <si>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</si>
  <si>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</si>
  <si>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</si>
  <si>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</si>
  <si>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</si>
  <si>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</si>
  <si>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</si>
  <si>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</si>
  <si>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</si>
  <si>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</si>
  <si>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</si>
  <si>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</si>
  <si>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</si>
  <si>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</si>
  <si>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</si>
  <si>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</si>
  <si>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</si>
  <si>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</si>
  <si>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</si>
  <si>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</si>
  <si>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</si>
  <si>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</si>
  <si>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</si>
  <si>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</si>
  <si>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</si>
  <si>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</si>
  <si>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</si>
  <si>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</si>
  <si>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</si>
  <si>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</si>
  <si>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</si>
  <si>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</si>
  <si>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</si>
  <si>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</si>
  <si>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</si>
  <si>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</si>
  <si>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</si>
  <si>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</si>
  <si>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</si>
  <si>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</si>
  <si>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</si>
  <si>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</si>
  <si>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</si>
  <si>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</si>
  <si>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</si>
  <si>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</si>
  <si>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</si>
  <si>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</si>
  <si>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</si>
  <si>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</si>
  <si>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</si>
  <si>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</si>
  <si>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</si>
  <si>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</si>
  <si>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</si>
  <si>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</si>
  <si>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</si>
  <si>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</si>
  <si>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</si>
  <si>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</si>
  <si>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</si>
  <si>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</si>
  <si>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</si>
  <si>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</si>
  <si>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</si>
  <si>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</si>
  <si>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</si>
  <si>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</si>
  <si>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</si>
  <si>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</si>
  <si>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</si>
  <si>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</si>
  <si>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</si>
  <si>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</si>
  <si>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</si>
  <si>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</si>
  <si>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</si>
  <si>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</si>
  <si>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</si>
  <si>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</si>
  <si>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</si>
  <si>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</si>
  <si>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</si>
  <si>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</si>
  <si>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</si>
  <si>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</si>
  <si>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</si>
  <si>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</si>
  <si>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</si>
  <si>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</si>
  <si>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</si>
  <si>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</si>
  <si>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</si>
  <si>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</si>
  <si>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</si>
  <si>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</si>
  <si>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</si>
  <si>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</si>
  <si>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</si>
  <si>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</si>
  <si>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</si>
  <si>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</si>
  <si>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</si>
  <si>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</si>
  <si>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</si>
  <si>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</si>
  <si>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</si>
  <si>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</si>
  <si>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</si>
  <si>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</si>
  <si>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</si>
  <si>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</si>
  <si>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</si>
  <si>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</si>
  <si>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</si>
  <si>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</si>
  <si>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</si>
  <si>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</si>
  <si>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</si>
  <si>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</si>
  <si>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</si>
  <si>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</si>
  <si>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</si>
  <si>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</si>
  <si>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</si>
  <si>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</si>
  <si>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</si>
  <si>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</si>
  <si>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</si>
  <si>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</si>
  <si>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</si>
  <si>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</si>
  <si>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</si>
  <si>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</si>
  <si>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</si>
  <si>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</si>
  <si>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</si>
  <si>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</si>
  <si>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</si>
  <si>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</si>
  <si>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</si>
  <si>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</si>
  <si>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</si>
  <si>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</si>
  <si>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</si>
  <si>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</si>
  <si>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</si>
  <si>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</si>
  <si>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</si>
  <si>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</si>
  <si>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</si>
  <si>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</si>
  <si>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</si>
  <si>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</si>
  <si>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</si>
  <si>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</si>
  <si>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</si>
  <si>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</si>
  <si>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</si>
  <si>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</si>
  <si>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</si>
  <si>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</si>
  <si>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</si>
  <si>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</si>
  <si>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</si>
  <si>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</si>
  <si>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</si>
  <si>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</si>
  <si>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</si>
  <si>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</si>
  <si>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</si>
  <si>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</si>
  <si>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</si>
  <si>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</si>
  <si>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</si>
  <si>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</si>
  <si>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</si>
  <si>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</si>
  <si>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</si>
  <si>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</si>
  <si>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</si>
  <si>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</si>
  <si>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</si>
  <si>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</si>
  <si>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</si>
  <si>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</si>
  <si>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</si>
  <si>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</si>
  <si>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</si>
  <si>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</si>
  <si>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</si>
  <si>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</si>
  <si>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</si>
  <si>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</si>
  <si>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</si>
  <si>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</si>
  <si>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</si>
  <si>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</si>
  <si>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</si>
  <si>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</si>
  <si>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</si>
  <si>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</si>
  <si>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</si>
  <si>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</si>
  <si>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</si>
  <si>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</si>
  <si>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</si>
  <si>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</si>
  <si>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</si>
  <si>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</si>
  <si>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</si>
  <si>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</si>
  <si>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</si>
  <si>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</si>
  <si>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</si>
  <si>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</si>
  <si>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</si>
  <si>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</si>
  <si>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</si>
  <si>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</si>
  <si>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</si>
  <si>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</si>
  <si>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</si>
  <si>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</si>
  <si>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</si>
  <si>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</si>
  <si>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</si>
  <si>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</si>
  <si>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</si>
  <si>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</si>
  <si>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</si>
  <si>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</si>
  <si>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</si>
  <si>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</si>
  <si>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</si>
  <si>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</si>
  <si>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</si>
  <si>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</si>
  <si>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</si>
  <si>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</si>
  <si>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</si>
  <si>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</si>
  <si>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</si>
  <si>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</si>
  <si>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</si>
  <si>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</si>
  <si>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</si>
  <si>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</si>
  <si>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</si>
  <si>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</si>
  <si>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</si>
  <si>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</si>
  <si>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</si>
  <si>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</si>
  <si>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</si>
  <si>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</si>
  <si>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</si>
  <si>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</si>
  <si>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</si>
  <si>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</si>
  <si>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</si>
  <si>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</si>
  <si>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</si>
  <si>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</si>
  <si>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</si>
  <si>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</si>
  <si>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</si>
  <si>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</si>
  <si>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</si>
  <si>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</si>
  <si>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</si>
  <si>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</si>
  <si>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</si>
  <si>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</si>
  <si>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</si>
  <si>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</si>
  <si>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</si>
  <si>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</si>
  <si>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</si>
  <si>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</si>
  <si>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</si>
  <si>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</si>
  <si>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</si>
  <si>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</si>
  <si>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</si>
  <si>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</si>
  <si>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</si>
  <si>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</si>
  <si>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</si>
  <si>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</si>
  <si>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</si>
  <si>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</si>
  <si>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</si>
  <si>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</si>
  <si>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</si>
  <si>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</si>
  <si>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</si>
  <si>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</si>
  <si>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</si>
  <si>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</si>
  <si>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</si>
  <si>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</si>
  <si>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</si>
  <si>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</si>
  <si>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</si>
  <si>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</si>
  <si>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</si>
  <si>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</si>
  <si>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</si>
  <si>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</si>
  <si>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</si>
  <si>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</si>
  <si>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</si>
  <si>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</si>
  <si>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</si>
  <si>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</si>
  <si>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</si>
  <si>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</si>
  <si>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</si>
  <si>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</si>
  <si>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</si>
  <si>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</si>
  <si>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</si>
  <si>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</si>
  <si>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</si>
  <si>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</si>
  <si>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</si>
  <si>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</si>
  <si>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</si>
  <si>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</si>
  <si>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</si>
  <si>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</si>
  <si>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</si>
  <si>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</si>
  <si>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</si>
  <si>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</si>
  <si>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</si>
  <si>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</si>
  <si>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</si>
  <si>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</si>
  <si>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</si>
  <si>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</si>
  <si>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</si>
  <si>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</si>
  <si>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</si>
  <si>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</si>
  <si>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</si>
  <si>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</si>
  <si>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</si>
  <si>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</si>
  <si>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</si>
  <si>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</si>
  <si>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</si>
  <si>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</si>
  <si>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</si>
  <si>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</si>
  <si>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</si>
  <si>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</si>
  <si>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</si>
  <si>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</si>
  <si>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</si>
  <si>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</si>
  <si>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</si>
  <si>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</si>
  <si>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</si>
  <si>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</si>
  <si>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</si>
  <si>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</si>
  <si>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</si>
  <si>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</si>
  <si>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</si>
  <si>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</si>
  <si>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</si>
  <si>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</si>
  <si>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</si>
  <si>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</si>
  <si>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</si>
  <si>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</si>
  <si>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</si>
  <si>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</si>
  <si>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</si>
  <si>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</si>
  <si>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</si>
  <si>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</si>
  <si>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</si>
  <si>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</si>
  <si>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</si>
  <si>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</si>
  <si>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</si>
  <si>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</si>
  <si>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</si>
  <si>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</si>
  <si>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</si>
  <si>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</si>
  <si>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</si>
  <si>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</si>
  <si>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</si>
  <si>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</si>
  <si>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</si>
  <si>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</si>
  <si>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</si>
  <si>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</si>
  <si>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</si>
  <si>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</si>
  <si>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</si>
  <si>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</si>
  <si>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</si>
  <si>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</si>
  <si>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</si>
  <si>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</si>
  <si>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</si>
  <si>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</si>
  <si>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</si>
  <si>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</si>
  <si>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</si>
  <si>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</si>
  <si>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</si>
  <si>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</si>
  <si>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</si>
  <si>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</si>
  <si>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</si>
  <si>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</si>
  <si>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</si>
  <si>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</si>
  <si>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</si>
  <si>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</si>
  <si>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</si>
  <si>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</si>
  <si>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</si>
  <si>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</si>
  <si>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</si>
  <si>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</si>
  <si>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</si>
  <si>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</si>
  <si>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</si>
  <si>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</si>
  <si>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</si>
  <si>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</si>
  <si>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</si>
  <si>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</si>
  <si>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</si>
  <si>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</si>
  <si>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</si>
  <si>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</si>
  <si>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</si>
  <si>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</si>
  <si>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</si>
  <si>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</si>
  <si>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</si>
  <si>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</si>
  <si>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</si>
  <si>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</si>
  <si>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</si>
  <si>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</si>
  <si>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</si>
  <si>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</si>
  <si>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</si>
  <si>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</si>
  <si>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</si>
  <si>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</si>
  <si>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</si>
  <si>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</si>
  <si>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</si>
  <si>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</si>
  <si>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</si>
  <si>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</si>
  <si>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</si>
  <si>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</si>
  <si>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</si>
  <si>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</si>
  <si>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</si>
  <si>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</si>
  <si>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</si>
  <si>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</si>
  <si>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</si>
  <si>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</si>
  <si>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</si>
  <si>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</si>
  <si>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</si>
  <si>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</si>
  <si>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</si>
  <si>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</si>
  <si>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</si>
  <si>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</si>
  <si>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</si>
  <si>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</si>
  <si>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</si>
  <si>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</si>
  <si>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</si>
  <si>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</si>
  <si>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</si>
  <si>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</si>
  <si>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</si>
  <si>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</si>
  <si>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</si>
  <si>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</si>
  <si>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</si>
  <si>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</si>
  <si>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</si>
  <si>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</si>
  <si>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</si>
  <si>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</si>
  <si>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</si>
  <si>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</si>
  <si>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</si>
  <si>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</si>
  <si>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</si>
  <si>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</si>
  <si>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</si>
  <si>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</si>
  <si>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</si>
  <si>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</si>
  <si>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</si>
  <si>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</si>
  <si>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</si>
  <si>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</si>
  <si>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</si>
  <si>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</si>
  <si>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</si>
  <si>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</si>
  <si>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</si>
  <si>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</si>
  <si>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</si>
  <si>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</si>
  <si>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</si>
  <si>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</si>
  <si>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</si>
  <si>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</si>
  <si>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</si>
  <si>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</si>
  <si>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</si>
  <si>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</si>
  <si>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</si>
  <si>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</si>
  <si>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</si>
  <si>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</si>
  <si>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</si>
  <si>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</si>
  <si>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</si>
  <si>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</si>
  <si>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</si>
  <si>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</si>
  <si>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</si>
  <si>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</si>
  <si>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</si>
  <si>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</si>
  <si>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</si>
  <si>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</si>
  <si>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</si>
  <si>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</si>
  <si>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</si>
  <si>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</si>
  <si>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</si>
  <si>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</si>
  <si>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</si>
  <si>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</si>
  <si>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</si>
  <si>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</si>
  <si>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</si>
  <si>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</si>
  <si>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</si>
  <si>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</si>
  <si>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</si>
  <si>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</si>
  <si>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</si>
  <si>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</si>
  <si>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</si>
  <si>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</si>
  <si>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</si>
  <si>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</si>
  <si>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</si>
  <si>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</si>
  <si>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</si>
  <si>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</si>
  <si>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</si>
  <si>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</si>
  <si>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</si>
  <si>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</si>
  <si>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</si>
  <si>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</si>
  <si>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</si>
  <si>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</si>
  <si>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</si>
  <si>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</si>
  <si>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</si>
  <si>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</si>
  <si>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</si>
  <si>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</si>
  <si>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</si>
  <si>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</si>
  <si>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</si>
  <si>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</si>
  <si>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</si>
  <si>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</si>
  <si>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</si>
  <si>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</si>
  <si>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</si>
  <si>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</si>
  <si>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</si>
  <si>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</si>
  <si>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</si>
  <si>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</si>
  <si>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</si>
  <si>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</si>
  <si>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</si>
  <si>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</si>
  <si>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</si>
  <si>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</si>
  <si>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</si>
  <si>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</si>
  <si>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</si>
  <si>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</si>
  <si>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</si>
  <si>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</si>
  <si>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</si>
  <si>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</si>
  <si>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</si>
  <si>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</si>
  <si>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</si>
  <si>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</si>
  <si>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</si>
  <si>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</si>
  <si>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</si>
  <si>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</si>
  <si>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</si>
  <si>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</si>
  <si>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</si>
  <si>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</si>
  <si>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</si>
  <si>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</si>
  <si>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</si>
  <si>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</si>
  <si>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</si>
  <si>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</si>
  <si>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</si>
  <si>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</si>
  <si>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</si>
  <si>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</si>
  <si>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</si>
  <si>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</si>
  <si>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</si>
  <si>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</si>
  <si>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</si>
  <si>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</si>
  <si>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</si>
  <si>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</si>
  <si>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</si>
  <si>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</si>
  <si>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</si>
  <si>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</si>
  <si>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</si>
  <si>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</si>
  <si>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</si>
  <si>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</si>
  <si>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</si>
  <si>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</si>
  <si>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</si>
  <si>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</si>
  <si>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</si>
  <si>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</si>
  <si>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</si>
  <si>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</si>
  <si>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</si>
  <si>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</si>
  <si>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</si>
  <si>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</si>
  <si>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</si>
  <si>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</si>
  <si>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</si>
  <si>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</si>
  <si>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</si>
  <si>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</si>
  <si>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</si>
  <si>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</si>
  <si>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</si>
  <si>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</si>
  <si>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</si>
  <si>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</si>
  <si>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</si>
  <si>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</si>
  <si>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</si>
  <si>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</si>
  <si>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</si>
  <si>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</si>
  <si>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</si>
  <si>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</si>
  <si>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</si>
  <si>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</si>
  <si>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</si>
  <si>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</si>
  <si>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</si>
  <si>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</si>
  <si>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</si>
  <si>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</si>
  <si>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</si>
  <si>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</si>
  <si>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</si>
  <si>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</si>
  <si>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</si>
  <si>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</si>
  <si>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</si>
  <si>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</si>
  <si>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</si>
  <si>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</si>
  <si>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</si>
  <si>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</si>
  <si>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</si>
  <si>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</si>
  <si>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</si>
  <si>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</si>
  <si>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</si>
  <si>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</si>
  <si>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</si>
  <si>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</si>
  <si>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</si>
  <si>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</si>
  <si>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</si>
  <si>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</si>
  <si>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</si>
  <si>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</si>
  <si>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</si>
  <si>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</si>
  <si>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</si>
  <si>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</si>
  <si>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</si>
  <si>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</si>
  <si>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</si>
  <si>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</si>
  <si>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</si>
  <si>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</si>
  <si>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</si>
  <si>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</si>
  <si>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</si>
  <si>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</si>
  <si>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</si>
  <si>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</si>
  <si>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</si>
  <si>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</si>
  <si>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</si>
  <si>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</si>
  <si>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</si>
  <si>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</si>
  <si>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</si>
  <si>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</si>
  <si>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</si>
  <si>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</si>
  <si>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</si>
  <si>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</si>
  <si>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</si>
  <si>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</si>
  <si>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</si>
  <si>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</si>
  <si>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</si>
  <si>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</si>
  <si>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</si>
  <si>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</si>
  <si>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</si>
  <si>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</si>
  <si>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</si>
  <si>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</si>
  <si>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</si>
  <si>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</si>
  <si>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</si>
  <si>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</si>
  <si>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</si>
  <si>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</si>
  <si>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</si>
  <si>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</si>
  <si>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</si>
  <si>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</si>
  <si>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</si>
  <si>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</si>
  <si>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</si>
  <si>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</si>
  <si>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</si>
  <si>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</si>
  <si>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</si>
  <si>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</si>
  <si>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</si>
  <si>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</si>
  <si>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</si>
  <si>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</si>
  <si>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</si>
  <si>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</si>
  <si>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</si>
  <si>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</si>
  <si>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</si>
  <si>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</si>
  <si>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</si>
  <si>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</si>
  <si>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</si>
  <si>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</si>
  <si>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</si>
  <si>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</si>
  <si>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</si>
  <si>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</si>
  <si>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</si>
  <si>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</si>
  <si>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</si>
  <si>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</si>
  <si>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</si>
  <si>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</si>
  <si>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</si>
  <si>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</si>
  <si>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</si>
  <si>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</si>
  <si>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</si>
  <si>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</si>
  <si>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</si>
  <si>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</si>
  <si>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</si>
  <si>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</si>
  <si>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</si>
  <si>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</si>
  <si>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</si>
  <si>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</si>
  <si>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</si>
  <si>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</si>
  <si>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</si>
  <si>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</si>
  <si>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</si>
  <si>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</si>
  <si>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</si>
  <si>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</si>
  <si>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</si>
  <si>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</si>
  <si>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</si>
  <si>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</si>
  <si>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</si>
  <si>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</si>
  <si>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</si>
  <si>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</si>
  <si>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</si>
  <si>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</si>
  <si>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</si>
  <si>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</si>
  <si>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</si>
  <si>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</si>
  <si>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</si>
  <si>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</si>
  <si>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</si>
  <si>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</si>
  <si>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</si>
  <si>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</si>
  <si>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</si>
  <si>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</si>
  <si>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</si>
  <si>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</si>
  <si>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</si>
  <si>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</si>
  <si>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</si>
  <si>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</si>
  <si>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</si>
  <si>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</si>
  <si>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</si>
  <si>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</si>
  <si>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</si>
  <si>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</si>
  <si>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</si>
  <si>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</si>
  <si>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</si>
  <si>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</si>
  <si>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</si>
  <si>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</si>
  <si>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</si>
  <si>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</si>
  <si>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</si>
  <si>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</si>
  <si>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</si>
  <si>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</si>
  <si>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</si>
  <si>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</si>
  <si>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</si>
  <si>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</si>
  <si>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</si>
  <si>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</si>
  <si>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</si>
  <si>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</si>
  <si>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</si>
  <si>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</si>
  <si>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</si>
  <si>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</si>
  <si>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</si>
  <si>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</si>
  <si>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</si>
  <si>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</si>
  <si>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</si>
  <si>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</si>
  <si>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</si>
  <si>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</si>
  <si>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</si>
  <si>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</si>
  <si>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</si>
  <si>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</si>
  <si>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</si>
  <si>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</si>
  <si>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</si>
  <si>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</si>
  <si>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</si>
  <si>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</si>
  <si>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</si>
  <si>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</si>
  <si>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</si>
  <si>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</si>
  <si>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</si>
  <si>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</si>
  <si>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</si>
  <si>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</si>
  <si>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</si>
  <si>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</si>
  <si>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</si>
  <si>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</si>
  <si>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</si>
  <si>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</si>
  <si>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</si>
  <si>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</si>
  <si>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</si>
  <si>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</si>
  <si>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</si>
  <si>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</si>
  <si>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</si>
  <si>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</si>
  <si>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</si>
  <si>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</si>
  <si>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</si>
  <si>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</si>
  <si>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</si>
  <si>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</si>
  <si>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</si>
  <si>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</si>
  <si>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</si>
  <si>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</si>
  <si>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</si>
  <si>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</si>
  <si>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</si>
  <si>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</si>
  <si>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</si>
  <si>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</si>
  <si>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</si>
  <si>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</si>
  <si>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</si>
  <si>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</si>
  <si>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</si>
  <si>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</si>
  <si>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</si>
  <si>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</si>
  <si>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</si>
  <si>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</si>
  <si>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</si>
  <si>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</si>
  <si>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</si>
  <si>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</si>
  <si>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</si>
  <si>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</si>
  <si>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</si>
  <si>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</si>
  <si>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</si>
  <si>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</si>
  <si>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</si>
  <si>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</si>
  <si>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</si>
  <si>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</si>
  <si>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</si>
  <si>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</si>
  <si>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</si>
  <si>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</si>
  <si>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</si>
  <si>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</si>
  <si>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</si>
  <si>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</si>
  <si>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</si>
  <si>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</si>
  <si>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</si>
  <si>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</si>
  <si>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</si>
  <si>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</si>
  <si>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</si>
  <si>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</si>
  <si>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</si>
  <si>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</si>
  <si>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</si>
  <si>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</si>
  <si>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</si>
  <si>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</si>
  <si>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</si>
  <si>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</si>
  <si>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</si>
  <si>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</si>
  <si>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</si>
  <si>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</si>
  <si>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</si>
  <si>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</si>
  <si>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</si>
  <si>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</si>
  <si>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</si>
  <si>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</si>
  <si>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</si>
  <si>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</si>
  <si>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</si>
  <si>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</si>
  <si>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</si>
  <si>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</si>
  <si>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</si>
  <si>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</si>
  <si>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</si>
  <si>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</si>
  <si>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</si>
  <si>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</si>
  <si>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</si>
  <si>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</si>
  <si>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</si>
  <si>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</si>
  <si>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</si>
  <si>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</si>
  <si>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</si>
  <si>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</si>
  <si>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</si>
  <si>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</si>
  <si>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</si>
  <si>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</si>
  <si>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</si>
  <si>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</si>
  <si>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</si>
  <si>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</si>
  <si>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</si>
  <si>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</si>
  <si>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</si>
  <si>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</si>
  <si>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</si>
  <si>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</si>
  <si>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</si>
  <si>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</si>
  <si>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</si>
  <si>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</si>
  <si>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</si>
  <si>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</si>
  <si>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</si>
  <si>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</si>
  <si>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</si>
  <si>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</si>
  <si>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</si>
  <si>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</si>
  <si>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</si>
  <si>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</si>
  <si>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</si>
  <si>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</si>
  <si>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</si>
  <si>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</si>
  <si>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</si>
  <si>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</si>
  <si>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</si>
  <si>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</si>
  <si>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</si>
  <si>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</si>
  <si>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</si>
  <si>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</si>
  <si>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</si>
  <si>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</si>
  <si>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</si>
  <si>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</si>
  <si>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</si>
  <si>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</si>
  <si>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</si>
  <si>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</si>
  <si>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</si>
  <si>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</si>
  <si>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</si>
  <si>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</si>
  <si>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</si>
  <si>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</si>
  <si>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</si>
  <si>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</si>
  <si>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</si>
  <si>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</si>
  <si>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</si>
  <si>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</si>
  <si>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</si>
  <si>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</si>
  <si>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</si>
  <si>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</si>
  <si>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</si>
  <si>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</si>
  <si>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</si>
  <si>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</si>
  <si>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</si>
  <si>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</si>
  <si>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</si>
  <si>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</si>
  <si>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</si>
  <si>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</si>
  <si>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</si>
  <si>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</si>
  <si>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</si>
  <si>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</si>
  <si>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</si>
  <si>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</si>
  <si>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</si>
  <si>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</si>
  <si>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</si>
  <si>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</si>
  <si>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</si>
  <si>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</si>
  <si>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</si>
  <si>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</si>
  <si>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</si>
  <si>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</si>
  <si>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</si>
  <si>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</si>
  <si>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</si>
  <si>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</si>
  <si>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</si>
  <si>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</si>
  <si>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</si>
  <si>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</si>
  <si>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</si>
  <si>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</si>
  <si>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</si>
  <si>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</si>
  <si>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</si>
  <si>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</si>
  <si>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</si>
  <si>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</si>
  <si>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</si>
  <si>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</si>
  <si>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</si>
  <si>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</si>
  <si>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</si>
  <si>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</si>
  <si>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</si>
  <si>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</si>
  <si>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</si>
  <si>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</si>
  <si>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</si>
  <si>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</si>
  <si>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</si>
  <si>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</si>
  <si>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</si>
  <si>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</si>
  <si>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</si>
  <si>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</si>
  <si>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</si>
  <si>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</si>
  <si>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</si>
  <si>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</si>
  <si>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</si>
  <si>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</si>
  <si>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</si>
  <si>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</si>
  <si>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</si>
  <si>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</si>
  <si>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</si>
  <si>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</si>
  <si>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</si>
  <si>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</si>
  <si>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</si>
  <si>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</si>
  <si>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</si>
  <si>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</si>
  <si>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</si>
  <si>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</si>
  <si>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</si>
  <si>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</si>
  <si>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</si>
  <si>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</si>
  <si>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</si>
  <si>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</si>
  <si>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</si>
  <si>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</si>
  <si>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</si>
  <si>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</si>
  <si>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</si>
  <si>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</si>
  <si>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</si>
  <si>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</si>
  <si>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</si>
  <si>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</si>
  <si>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</si>
  <si>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</si>
  <si>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</si>
  <si>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</si>
  <si>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</si>
  <si>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</si>
  <si>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</si>
  <si>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</si>
  <si>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</si>
  <si>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</si>
  <si>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</si>
  <si>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</si>
  <si>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</si>
  <si>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</si>
  <si>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</si>
  <si>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</si>
  <si>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</si>
  <si>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</si>
  <si>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</si>
  <si>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</si>
  <si>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</si>
  <si>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</si>
  <si>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</si>
  <si>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</si>
  <si>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</si>
  <si>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</si>
  <si>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</si>
  <si>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</si>
  <si>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</si>
  <si>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</si>
  <si>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</si>
  <si>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</si>
  <si>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</si>
  <si>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</si>
  <si>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</si>
  <si>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</si>
  <si>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</si>
  <si>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</si>
  <si>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</si>
  <si>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</si>
  <si>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</si>
  <si>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</si>
  <si>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</si>
  <si>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</si>
  <si>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</si>
  <si>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</si>
  <si>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</si>
  <si>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</si>
  <si>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</si>
  <si>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</si>
  <si>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</si>
  <si>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</si>
  <si>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</si>
  <si>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</si>
  <si>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</si>
  <si>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</si>
  <si>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</si>
  <si>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</si>
  <si>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</si>
  <si>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</si>
  <si>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</si>
  <si>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</si>
  <si>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</si>
  <si>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</si>
  <si>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</si>
  <si>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</si>
  <si>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</si>
  <si>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</si>
  <si>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</si>
  <si>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</si>
  <si>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</si>
  <si>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</si>
  <si>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</si>
  <si>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</si>
  <si>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</si>
  <si>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</si>
  <si>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</si>
  <si>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</si>
  <si>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</si>
  <si>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</si>
  <si>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</si>
  <si>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</si>
  <si>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</si>
  <si>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</si>
  <si>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</si>
  <si>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</si>
  <si>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</si>
  <si>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</si>
  <si>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</si>
  <si>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</si>
  <si>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</si>
  <si>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</si>
  <si>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</si>
  <si>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</si>
  <si>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</si>
  <si>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</si>
  <si>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</si>
  <si>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</si>
  <si>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</si>
  <si>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</si>
  <si>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</si>
  <si>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</si>
  <si>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</si>
  <si>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</si>
  <si>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</si>
  <si>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</si>
  <si>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</si>
  <si>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</si>
  <si>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</si>
  <si>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</si>
  <si>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</si>
  <si>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</si>
  <si>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</si>
  <si>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</si>
  <si>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</si>
  <si>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</si>
  <si>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</si>
  <si>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</si>
  <si>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</si>
  <si>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</si>
  <si>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</si>
  <si>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</si>
  <si>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</si>
  <si>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</si>
  <si>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</si>
  <si>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</si>
  <si>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</si>
  <si>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</si>
  <si>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</si>
  <si>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</si>
  <si>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</si>
  <si>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</si>
  <si>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</si>
  <si>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</si>
  <si>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</si>
  <si>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</si>
  <si>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</si>
  <si>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</si>
  <si>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</si>
  <si>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</si>
  <si>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</si>
  <si>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</si>
  <si>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</si>
  <si>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</si>
  <si>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</si>
  <si>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</si>
  <si>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</si>
  <si>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</si>
  <si>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</si>
  <si>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</si>
  <si>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</si>
  <si>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</si>
  <si>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</si>
  <si>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</si>
  <si>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</si>
  <si>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</si>
  <si>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</si>
  <si>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</si>
  <si>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</si>
  <si>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</si>
  <si>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</si>
  <si>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</si>
  <si>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</si>
  <si>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</si>
  <si>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</si>
  <si>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</si>
  <si>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</si>
  <si>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</si>
  <si>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</si>
  <si>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</si>
  <si>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</si>
  <si>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</si>
  <si>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</si>
  <si>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</si>
  <si>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</si>
  <si>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</si>
  <si>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</si>
  <si>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</si>
  <si>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</si>
  <si>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</si>
  <si>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</si>
  <si>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</si>
  <si>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</si>
  <si>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</si>
  <si>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</si>
  <si>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</si>
  <si>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</si>
  <si>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</si>
  <si>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</si>
  <si>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</si>
  <si>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</si>
  <si>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</si>
  <si>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</si>
  <si>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</si>
  <si>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</si>
  <si>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</si>
  <si>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</si>
  <si>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</si>
  <si>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</si>
  <si>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</si>
  <si>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</si>
  <si>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</si>
  <si>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</si>
  <si>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</si>
  <si>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</si>
  <si>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</si>
  <si>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</si>
  <si>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</si>
  <si>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</si>
  <si>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</si>
  <si>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</si>
  <si>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</si>
  <si>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</si>
  <si>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</si>
  <si>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</si>
  <si>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</si>
  <si>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</si>
  <si>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</si>
  <si>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</si>
  <si>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</si>
  <si>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</si>
  <si>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</si>
  <si>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</si>
  <si>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</si>
  <si>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</si>
  <si>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</si>
  <si>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</si>
  <si>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</si>
  <si>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</si>
  <si>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</si>
  <si>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</si>
  <si>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</si>
  <si>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</si>
  <si>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</si>
  <si>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</si>
  <si>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</si>
  <si>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</si>
  <si>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</si>
  <si>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</si>
  <si>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</si>
  <si>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</si>
  <si>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</si>
  <si>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</si>
  <si>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</si>
  <si>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</si>
  <si>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</si>
  <si>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</si>
  <si>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</si>
  <si>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</si>
  <si>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</si>
  <si>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</si>
  <si>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</si>
  <si>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</si>
  <si>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</si>
  <si>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</si>
  <si>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</si>
  <si>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</si>
  <si>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</si>
  <si>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</si>
  <si>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</si>
  <si>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</si>
  <si>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</si>
  <si>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</si>
  <si>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</si>
  <si>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</si>
  <si>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</si>
  <si>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</si>
  <si>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</si>
  <si>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</si>
  <si>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</si>
  <si>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</si>
  <si>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</si>
  <si>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</si>
  <si>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</si>
  <si>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</si>
  <si>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</si>
  <si>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</si>
  <si>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</si>
  <si>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</si>
  <si>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</si>
  <si>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</si>
  <si>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</si>
  <si>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</si>
  <si>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</si>
  <si>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</si>
  <si>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</si>
  <si>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</si>
  <si>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</si>
  <si>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</si>
  <si>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</si>
  <si>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</si>
  <si>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</si>
  <si>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</si>
  <si>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</si>
  <si>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</si>
  <si>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</si>
  <si>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</si>
  <si>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</si>
  <si>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</si>
  <si>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</si>
  <si>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</si>
  <si>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</si>
  <si>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</si>
  <si>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</si>
  <si>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</si>
  <si>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</si>
  <si>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</si>
  <si>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</si>
  <si>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</si>
  <si>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</si>
  <si>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</si>
  <si>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</si>
  <si>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</si>
  <si>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</si>
  <si>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</si>
  <si>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</si>
  <si>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</si>
  <si>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</si>
  <si>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</si>
  <si>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</si>
  <si>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</si>
  <si>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</si>
  <si>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</si>
  <si>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</si>
  <si>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</si>
  <si>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</si>
  <si>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</si>
  <si>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</si>
  <si>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</si>
  <si>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</si>
  <si>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</si>
  <si>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</si>
  <si>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</si>
  <si>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</si>
  <si>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</si>
  <si>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</si>
  <si>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</si>
  <si>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</si>
  <si>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</si>
  <si>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</si>
  <si>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</si>
  <si>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</si>
  <si>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</si>
  <si>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</si>
  <si>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</si>
  <si>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</si>
  <si>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</si>
  <si>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</si>
  <si>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</si>
  <si>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</si>
  <si>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</si>
  <si>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</si>
  <si>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</si>
  <si>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</si>
  <si>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</si>
  <si>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</si>
  <si>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</si>
  <si>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</si>
  <si>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</si>
  <si>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</si>
  <si>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</si>
  <si>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</si>
  <si>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</si>
  <si>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</si>
  <si>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</si>
  <si>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</si>
  <si>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</si>
  <si>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</si>
  <si>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</si>
  <si>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</si>
  <si>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</si>
  <si>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</si>
  <si>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</si>
  <si>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</si>
  <si>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</si>
  <si>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</si>
  <si>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</si>
  <si>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</si>
  <si>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</si>
  <si>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</si>
  <si>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</si>
  <si>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</si>
  <si>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</si>
  <si>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</si>
  <si>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</si>
  <si>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</si>
  <si>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</si>
  <si>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</si>
  <si>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</si>
  <si>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</si>
  <si>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</si>
  <si>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</si>
  <si>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</si>
  <si>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</si>
  <si>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</si>
  <si>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</si>
  <si>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</si>
  <si>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</si>
  <si>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</si>
  <si>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</si>
  <si>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</si>
  <si>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</si>
  <si>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</si>
  <si>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</si>
  <si>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</si>
  <si>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</si>
  <si>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</si>
  <si>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</si>
  <si>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</si>
  <si>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</si>
  <si>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</si>
  <si>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</si>
  <si>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</si>
  <si>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</si>
  <si>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</si>
  <si>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</si>
  <si>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</si>
  <si>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</si>
  <si>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</si>
  <si>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</si>
  <si>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</si>
  <si>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</si>
  <si>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</si>
  <si>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</si>
  <si>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</si>
  <si>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</si>
  <si>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</si>
  <si>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</si>
  <si>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</si>
  <si>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</si>
  <si>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</si>
  <si>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</si>
  <si>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</si>
  <si>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</si>
  <si>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</si>
  <si>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</si>
  <si>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</si>
  <si>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</si>
  <si>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</si>
  <si>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</si>
  <si>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</si>
  <si>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</si>
  <si>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</si>
  <si>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</si>
  <si>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</si>
  <si>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</si>
  <si>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</si>
  <si>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</si>
  <si>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</si>
  <si>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</si>
  <si>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</si>
  <si>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</si>
  <si>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</si>
  <si>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</si>
  <si>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</si>
  <si>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</si>
  <si>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</si>
  <si>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</si>
  <si>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</si>
  <si>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</si>
  <si>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</si>
  <si>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</si>
  <si>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</si>
  <si>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</si>
  <si>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</si>
  <si>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</si>
  <si>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</si>
  <si>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</si>
  <si>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</si>
  <si>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</si>
  <si>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</si>
  <si>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</si>
  <si>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</si>
  <si>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</si>
  <si>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</si>
  <si>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</si>
  <si>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</si>
  <si>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</si>
  <si>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</si>
  <si>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</si>
  <si>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</si>
  <si>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</si>
  <si>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</si>
  <si>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</si>
  <si>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</si>
  <si>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</si>
  <si>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</si>
  <si>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</si>
  <si>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</si>
  <si>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</si>
  <si>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</si>
  <si>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</si>
  <si>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</si>
  <si>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</si>
  <si>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</si>
  <si>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</si>
  <si>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</si>
  <si>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</si>
  <si>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</si>
  <si>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</si>
  <si>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</si>
  <si>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</si>
  <si>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</si>
  <si>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</si>
  <si>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</si>
  <si>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</si>
  <si>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</si>
  <si>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</si>
  <si>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</si>
  <si>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</si>
  <si>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</si>
  <si>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</si>
  <si>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</si>
  <si>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</si>
  <si>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</si>
  <si>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</si>
  <si>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</si>
  <si>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</si>
  <si>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</si>
  <si>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</si>
  <si>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</si>
  <si>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</si>
  <si>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</si>
  <si>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</si>
  <si>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</si>
  <si>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</si>
  <si>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</si>
  <si>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</si>
  <si>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</si>
  <si>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</si>
  <si>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</si>
  <si>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</si>
  <si>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</si>
  <si>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</si>
  <si>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</si>
  <si>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</si>
  <si>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</si>
  <si>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</si>
  <si>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</si>
  <si>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</si>
  <si>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</si>
  <si>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</si>
  <si>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</si>
  <si>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</si>
  <si>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</si>
  <si>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</si>
  <si>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</si>
  <si>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</si>
  <si>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</si>
  <si>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</si>
  <si>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</si>
  <si>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</si>
  <si>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</si>
  <si>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</si>
  <si>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</si>
  <si>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</si>
  <si>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</si>
  <si>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</si>
  <si>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</si>
  <si>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</si>
  <si>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</si>
  <si>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</si>
  <si>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</si>
  <si>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</si>
  <si>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</si>
  <si>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</si>
  <si>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</si>
  <si>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</si>
  <si>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</si>
  <si>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</si>
  <si>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</si>
  <si>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</si>
  <si>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</si>
  <si>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</si>
  <si>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</si>
  <si>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</si>
  <si>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</si>
  <si>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</si>
  <si>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</si>
  <si>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</si>
  <si>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</si>
  <si>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</si>
  <si>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</si>
  <si>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</si>
  <si>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</si>
  <si>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</si>
  <si>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</si>
  <si>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</si>
  <si>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</si>
  <si>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</si>
  <si>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</si>
  <si>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</si>
  <si>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</si>
  <si>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</si>
  <si>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</si>
  <si>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</si>
  <si>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</si>
  <si>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</si>
  <si>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</si>
  <si>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</si>
  <si>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</si>
  <si>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</si>
  <si>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</si>
  <si>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</si>
  <si>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</si>
  <si>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</si>
  <si>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</si>
  <si>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</si>
  <si>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</si>
  <si>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</si>
  <si>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</si>
  <si>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</si>
  <si>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</si>
  <si>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</si>
  <si>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</si>
  <si>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</si>
  <si>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</si>
  <si>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</si>
  <si>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</si>
  <si>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</si>
  <si>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</si>
  <si>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</si>
  <si>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</si>
  <si>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</si>
  <si>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</si>
  <si>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</si>
  <si>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</si>
  <si>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</si>
  <si>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</si>
  <si>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</si>
  <si>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</si>
  <si>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</si>
  <si>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</si>
  <si>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</si>
  <si>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</si>
  <si>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</si>
  <si>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</si>
  <si>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</si>
  <si>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</si>
  <si>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</si>
  <si>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</si>
  <si>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</si>
  <si>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</si>
  <si>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</si>
  <si>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</si>
  <si>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</si>
  <si>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</si>
  <si>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</si>
  <si>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</si>
  <si>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</si>
  <si>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</si>
  <si>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</si>
  <si>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</si>
  <si>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</si>
  <si>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</si>
  <si>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</si>
  <si>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</si>
  <si>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</si>
  <si>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</si>
  <si>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</si>
  <si>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</si>
  <si>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</si>
  <si>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</si>
  <si>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</si>
  <si>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</si>
  <si>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</si>
  <si>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</si>
  <si>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</si>
  <si>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</si>
  <si>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</si>
  <si>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</si>
  <si>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</si>
  <si>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</si>
  <si>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</si>
  <si>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</si>
  <si>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</si>
  <si>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</si>
  <si>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</si>
  <si>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</si>
  <si>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</si>
  <si>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</si>
  <si>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</si>
  <si>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</si>
  <si>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</si>
  <si>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</si>
  <si>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</si>
  <si>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</si>
  <si>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</si>
  <si>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</si>
  <si>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</si>
  <si>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</si>
  <si>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</si>
  <si>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</si>
  <si>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</si>
  <si>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</si>
  <si>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</si>
  <si>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</si>
  <si>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</si>
  <si>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</si>
  <si>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</si>
  <si>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</si>
  <si>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</si>
  <si>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</si>
  <si>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</si>
  <si>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</si>
  <si>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</si>
  <si>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</si>
  <si>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</si>
  <si>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</si>
  <si>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</si>
  <si>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</si>
  <si>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</si>
  <si>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</si>
  <si>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</si>
  <si>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</si>
  <si>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</si>
  <si>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</si>
  <si>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</si>
  <si>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</si>
  <si>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</si>
  <si>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</si>
  <si>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</si>
  <si>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</si>
  <si>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</si>
  <si>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</si>
  <si>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</si>
  <si>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</si>
  <si>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</si>
  <si>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</si>
  <si>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</si>
  <si>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</si>
  <si>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</si>
  <si>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</si>
  <si>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</si>
  <si>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</si>
  <si>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</si>
  <si>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</si>
  <si>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</si>
  <si>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</si>
  <si>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</si>
  <si>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</si>
  <si>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</si>
  <si>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</si>
  <si>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</si>
  <si>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</si>
  <si>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</si>
  <si>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</si>
  <si>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</si>
  <si>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</si>
  <si>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</si>
  <si>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</si>
  <si>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</si>
  <si>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</si>
  <si>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</si>
  <si>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</si>
  <si>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</si>
  <si>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</si>
  <si>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</si>
  <si>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</si>
  <si>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</si>
  <si>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</si>
  <si>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</si>
  <si>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</si>
  <si>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</si>
  <si>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</si>
  <si>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</si>
  <si>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</si>
  <si>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</si>
  <si>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</si>
  <si>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</si>
  <si>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</si>
  <si>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</si>
  <si>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</si>
  <si>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</si>
  <si>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</si>
  <si>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</si>
  <si>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</si>
  <si>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</si>
  <si>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</si>
  <si>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</si>
  <si>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</si>
  <si>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</si>
  <si>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</si>
  <si>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</si>
  <si>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</si>
  <si>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</si>
  <si>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</si>
  <si>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</si>
  <si>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</si>
  <si>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</si>
  <si>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</si>
  <si>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</si>
  <si>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</si>
  <si>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</si>
  <si>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</si>
  <si>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</si>
  <si>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</si>
  <si>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</si>
  <si>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</si>
  <si>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</si>
  <si>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</si>
  <si>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</si>
  <si>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</si>
  <si>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</si>
  <si>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</si>
  <si>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</si>
  <si>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</si>
  <si>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</si>
  <si>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</si>
  <si>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</si>
  <si>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</si>
  <si>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</si>
  <si>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</si>
  <si>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</si>
  <si>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</si>
  <si>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</si>
  <si>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</si>
  <si>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</si>
  <si>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</si>
  <si>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</si>
  <si>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</si>
  <si>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</si>
  <si>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</si>
  <si>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</si>
  <si>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</si>
  <si>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</si>
  <si>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</si>
  <si>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</si>
  <si>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</si>
  <si>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</si>
  <si>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</si>
  <si>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</si>
  <si>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</si>
  <si>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</si>
  <si>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</si>
  <si>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</si>
  <si>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</si>
  <si>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</si>
  <si>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</si>
  <si>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</si>
  <si>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</si>
  <si>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</si>
  <si>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</si>
  <si>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</si>
  <si>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</si>
  <si>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</si>
  <si>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</si>
  <si>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</si>
  <si>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</si>
  <si>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</si>
  <si>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</si>
  <si>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</si>
  <si>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</si>
  <si>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</si>
  <si>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</si>
  <si>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</si>
  <si>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</si>
  <si>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</si>
  <si>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</si>
  <si>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</si>
  <si>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</si>
  <si>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</si>
  <si>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</si>
  <si>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</si>
  <si>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</si>
  <si>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</si>
  <si>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</si>
  <si>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</si>
  <si>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</si>
  <si>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</si>
  <si>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</si>
  <si>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</si>
  <si>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</si>
  <si>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</si>
  <si>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</si>
  <si>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</si>
  <si>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</si>
  <si>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</si>
  <si>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</si>
  <si>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</si>
  <si>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</si>
  <si>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</si>
  <si>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</si>
  <si>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</si>
  <si>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</si>
  <si>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</si>
  <si>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</si>
  <si>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</si>
  <si>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</si>
  <si>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</si>
  <si>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</si>
  <si>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</si>
  <si>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</si>
  <si>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</si>
  <si>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</si>
  <si>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</si>
  <si>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</si>
  <si>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</si>
  <si>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</si>
  <si>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</si>
  <si>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</si>
  <si>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</si>
  <si>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</si>
  <si>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</si>
  <si>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</si>
  <si>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</si>
  <si>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</si>
  <si>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</si>
  <si>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</si>
  <si>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</si>
  <si>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</si>
  <si>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</si>
  <si>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</si>
  <si>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</si>
  <si>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</si>
  <si>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</si>
  <si>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</si>
  <si>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</si>
  <si>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</si>
  <si>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</si>
  <si>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</si>
  <si>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</si>
  <si>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</si>
  <si>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</si>
  <si>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</si>
  <si>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</si>
  <si>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</si>
  <si>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</si>
  <si>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</si>
  <si>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</si>
  <si>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</si>
  <si>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</si>
  <si>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</si>
  <si>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</si>
  <si>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</si>
  <si>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</si>
  <si>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</si>
  <si>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</si>
  <si>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</si>
  <si>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</si>
  <si>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</si>
  <si>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</si>
  <si>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</si>
  <si>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</si>
  <si>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</si>
  <si>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</si>
  <si>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</si>
  <si>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</si>
  <si>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</si>
  <si>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</si>
  <si>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</si>
  <si>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</si>
  <si>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</si>
  <si>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</si>
  <si>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</si>
  <si>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</si>
  <si>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</si>
  <si>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</si>
  <si>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</si>
  <si>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</si>
  <si>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</si>
  <si>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</si>
  <si>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</si>
  <si>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</si>
  <si>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</si>
  <si>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</si>
  <si>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</si>
  <si>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</si>
  <si>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</si>
  <si>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</si>
  <si>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</si>
  <si>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</si>
  <si>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</si>
  <si>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</si>
  <si>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</si>
  <si>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</si>
  <si>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</si>
  <si>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</si>
  <si>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</si>
  <si>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</si>
  <si>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</si>
  <si>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</si>
  <si>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</si>
  <si>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</si>
  <si>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</si>
  <si>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</si>
  <si>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</si>
  <si>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</si>
  <si>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</si>
  <si>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</si>
  <si>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</si>
  <si>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</si>
  <si>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</si>
  <si>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</si>
  <si>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</si>
  <si>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</si>
  <si>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</si>
  <si>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</si>
  <si>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</si>
  <si>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</si>
  <si>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</si>
  <si>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</si>
  <si>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</si>
  <si>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</si>
  <si>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</si>
  <si>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</si>
  <si>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</si>
  <si>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</si>
  <si>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</si>
  <si>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</si>
  <si>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</si>
  <si>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</si>
  <si>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</si>
  <si>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</si>
  <si>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</si>
  <si>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</si>
  <si>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</si>
  <si>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</si>
  <si>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</si>
  <si>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</si>
  <si>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</si>
  <si>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</si>
  <si>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</si>
  <si>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</si>
  <si>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</si>
  <si>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</si>
  <si>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</si>
  <si>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</si>
  <si>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</si>
  <si>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</si>
  <si>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</si>
  <si>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</si>
  <si>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</si>
  <si>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</si>
  <si>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</si>
  <si>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</si>
  <si>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</si>
  <si>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</si>
  <si>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</si>
  <si>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</si>
  <si>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</si>
  <si>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</si>
  <si>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</si>
  <si>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</si>
  <si>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</si>
  <si>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</si>
  <si>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</si>
  <si>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</si>
  <si>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</si>
  <si>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</si>
  <si>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</si>
  <si>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</si>
  <si>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</si>
  <si>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</si>
  <si>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</si>
  <si>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</si>
  <si>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</si>
  <si>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</si>
  <si>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</si>
  <si>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</si>
  <si>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</si>
  <si>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</si>
  <si>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</si>
  <si>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</si>
  <si>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</si>
  <si>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</si>
  <si>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</si>
  <si>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</si>
  <si>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</si>
  <si>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</si>
  <si>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</si>
  <si>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</si>
  <si>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</si>
  <si>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</si>
  <si>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</si>
  <si>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</si>
  <si>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</si>
  <si>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</si>
  <si>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</si>
  <si>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</si>
  <si>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</si>
  <si>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</si>
  <si>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</si>
  <si>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</si>
  <si>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</si>
  <si>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</si>
  <si>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</si>
  <si>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</si>
  <si>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</si>
  <si>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</si>
  <si>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</si>
  <si>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</si>
  <si>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</si>
  <si>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</si>
  <si>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</si>
  <si>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</si>
  <si>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</si>
  <si>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</si>
  <si>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</si>
  <si>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</si>
  <si>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</si>
  <si>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</si>
  <si>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</si>
  <si>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</si>
  <si>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</si>
  <si>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</si>
  <si>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</si>
  <si>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</si>
  <si>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</si>
  <si>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</si>
  <si>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</si>
  <si>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</si>
  <si>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</si>
  <si>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</si>
  <si>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</si>
  <si>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</si>
  <si>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</si>
  <si>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</si>
  <si>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</si>
  <si>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</si>
  <si>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</si>
  <si>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</si>
  <si>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</si>
  <si>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</si>
  <si>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</si>
  <si>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</si>
  <si>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</si>
  <si>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</si>
  <si>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</si>
  <si>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</si>
  <si>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</si>
  <si>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</si>
  <si>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</si>
  <si>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</si>
  <si>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</si>
  <si>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</si>
  <si>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</si>
  <si>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</si>
  <si>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</si>
  <si>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</si>
  <si>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</si>
  <si>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</si>
  <si>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</si>
  <si>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</si>
  <si>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</si>
  <si>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</si>
  <si>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</si>
  <si>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</si>
  <si>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</si>
  <si>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</si>
  <si>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</si>
  <si>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</si>
  <si>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</si>
  <si>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</si>
  <si>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</si>
  <si>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</si>
  <si>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</si>
  <si>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</si>
  <si>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</si>
  <si>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</si>
  <si>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</si>
  <si>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</si>
  <si>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</si>
  <si>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</si>
  <si>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</si>
  <si>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</si>
  <si>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</si>
  <si>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</si>
  <si>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</si>
  <si>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</si>
  <si>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</si>
  <si>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</si>
  <si>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</si>
  <si>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</si>
  <si>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</si>
  <si>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</si>
  <si>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</si>
  <si>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</si>
  <si>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</si>
  <si>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</si>
  <si>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</si>
  <si>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</si>
  <si>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</si>
  <si>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</si>
  <si>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</si>
  <si>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</si>
  <si>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</si>
  <si>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</si>
  <si>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</si>
  <si>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</si>
  <si>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</si>
  <si>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</si>
  <si>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</si>
  <si>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</si>
  <si>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</si>
  <si>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</si>
  <si>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</si>
  <si>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</si>
  <si>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</si>
  <si>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</si>
  <si>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</si>
  <si>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</si>
  <si>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</si>
  <si>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</si>
  <si>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</si>
  <si>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</si>
  <si>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</si>
  <si>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</si>
  <si>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</si>
  <si>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</si>
  <si>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</si>
  <si>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</si>
  <si>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</si>
  <si>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</si>
  <si>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</si>
  <si>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</si>
  <si>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</si>
  <si>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</si>
  <si>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</si>
  <si>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</si>
  <si>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</si>
  <si>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</si>
  <si>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</si>
  <si>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</si>
  <si>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</si>
  <si>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</si>
  <si>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</si>
  <si>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</si>
  <si>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</si>
  <si>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</si>
  <si>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</si>
  <si>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</si>
  <si>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</si>
  <si>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</si>
  <si>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</si>
  <si>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</si>
  <si>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</si>
  <si>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</si>
  <si>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</si>
  <si>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</si>
  <si>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</si>
  <si>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</si>
  <si>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</si>
  <si>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</si>
  <si>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</si>
  <si>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</si>
  <si>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</si>
  <si>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</si>
  <si>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</si>
  <si>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</si>
  <si>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</si>
  <si>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</si>
  <si>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</si>
  <si>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</si>
  <si>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</si>
  <si>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</si>
  <si>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</si>
  <si>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</si>
  <si>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</si>
  <si>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</si>
  <si>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</si>
  <si>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</si>
  <si>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</si>
  <si>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</si>
  <si>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</si>
  <si>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</si>
  <si>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</si>
  <si>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</si>
  <si>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</si>
  <si>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</si>
  <si>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</si>
  <si>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</si>
  <si>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</si>
  <si>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</si>
  <si>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</si>
  <si>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</si>
  <si>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</si>
  <si>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</si>
  <si>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</si>
  <si>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</si>
  <si>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</si>
  <si>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</si>
  <si>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</si>
  <si>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</si>
  <si>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</si>
  <si>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</si>
  <si>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</si>
  <si>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</si>
  <si>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</si>
  <si>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</si>
  <si>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</si>
  <si>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</si>
  <si>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</si>
  <si>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</si>
  <si>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</si>
  <si>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</si>
  <si>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</si>
  <si>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</si>
  <si>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</si>
  <si>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</si>
  <si>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</si>
  <si>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</si>
  <si>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</si>
  <si>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</si>
  <si>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</si>
  <si>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</si>
  <si>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</si>
  <si>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</si>
  <si>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</si>
  <si>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</si>
  <si>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</si>
  <si>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</si>
  <si>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</si>
  <si>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</si>
  <si>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</si>
  <si>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</si>
  <si>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</si>
  <si>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</si>
  <si>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</si>
  <si>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</si>
  <si>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</si>
  <si>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</si>
  <si>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</si>
  <si>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</si>
  <si>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</si>
  <si>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</si>
  <si>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</si>
  <si>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</si>
  <si>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</si>
  <si>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</si>
  <si>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</si>
  <si>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</si>
  <si>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</si>
  <si>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</si>
  <si>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</si>
  <si>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</si>
  <si>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</si>
  <si>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</si>
  <si>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</si>
  <si>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</si>
  <si>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</si>
  <si>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</si>
  <si>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</si>
  <si>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</si>
  <si>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</si>
  <si>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</si>
  <si>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</si>
  <si>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</si>
  <si>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</si>
  <si>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</si>
  <si>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</si>
  <si>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</si>
  <si>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</si>
  <si>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</si>
  <si>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</si>
  <si>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</si>
  <si>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</si>
  <si>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</si>
  <si>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</si>
  <si>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</si>
  <si>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</si>
  <si>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</si>
  <si>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</si>
  <si>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</si>
  <si>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</si>
  <si>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</si>
  <si>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</si>
  <si>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</si>
  <si>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</si>
  <si>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</si>
  <si>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</si>
  <si>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</si>
  <si>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</si>
  <si>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</si>
  <si>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</si>
  <si>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</si>
  <si>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</si>
  <si>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</si>
  <si>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</si>
  <si>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</si>
  <si>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</si>
  <si>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</si>
  <si>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</si>
  <si>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</si>
  <si>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</si>
  <si>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</si>
  <si>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</si>
  <si>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</si>
  <si>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</si>
  <si>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</si>
  <si>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</si>
  <si>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</si>
  <si>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</si>
  <si>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</si>
  <si>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</si>
  <si>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</si>
  <si>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</si>
  <si>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</si>
  <si>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</si>
  <si>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</si>
  <si>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</si>
  <si>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</si>
  <si>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</si>
  <si>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</si>
  <si>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</si>
  <si>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</si>
  <si>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</si>
  <si>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</si>
  <si>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</si>
  <si>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</si>
  <si>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</si>
  <si>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</si>
  <si>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</si>
  <si>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</si>
  <si>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</si>
  <si>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</si>
  <si>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</si>
  <si>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</si>
  <si>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</si>
  <si>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</si>
  <si>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</si>
  <si>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</si>
  <si>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</si>
  <si>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</si>
  <si>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</si>
  <si>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</si>
  <si>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</si>
  <si>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</si>
  <si>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</si>
  <si>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</si>
  <si>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</si>
  <si>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</si>
  <si>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</si>
  <si>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</si>
  <si>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</si>
  <si>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</si>
  <si>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</si>
  <si>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</si>
  <si>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</si>
  <si>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</si>
  <si>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</si>
  <si>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</si>
  <si>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</si>
  <si>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</si>
  <si>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</si>
  <si>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</si>
  <si>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</si>
  <si>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</si>
  <si>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</si>
  <si>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</si>
  <si>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</si>
  <si>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</si>
  <si>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</si>
  <si>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</si>
  <si>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</si>
  <si>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</si>
  <si>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</si>
  <si>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</si>
  <si>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</si>
  <si>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</si>
  <si>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</si>
  <si>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</si>
  <si>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</si>
  <si>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</si>
  <si>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</si>
  <si>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</si>
  <si>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</si>
  <si>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</si>
  <si>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</si>
  <si>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</si>
  <si>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</si>
  <si>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</si>
  <si>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</si>
  <si>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</si>
  <si>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</si>
  <si>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</si>
  <si>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</si>
  <si>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</si>
  <si>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</si>
  <si>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</si>
  <si>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</si>
  <si>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</si>
  <si>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</si>
  <si>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</si>
  <si>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</si>
  <si>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</si>
  <si>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</si>
  <si>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</si>
  <si>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</si>
  <si>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</si>
  <si>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</si>
  <si>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</si>
  <si>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</si>
  <si>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</si>
  <si>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</si>
  <si>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</si>
  <si>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</si>
  <si>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</si>
  <si>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</si>
  <si>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</si>
  <si>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</si>
  <si>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</si>
  <si>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</si>
  <si>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</si>
  <si>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</si>
  <si>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</si>
  <si>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</si>
  <si>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</si>
  <si>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</si>
  <si>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</si>
  <si>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</si>
  <si>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</si>
  <si>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</si>
  <si>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</si>
  <si>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</si>
  <si>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</si>
  <si>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</si>
  <si>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</si>
  <si>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</si>
  <si>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</si>
  <si>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</si>
  <si>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</si>
  <si>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</si>
  <si>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</si>
  <si>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</si>
  <si>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</si>
  <si>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</si>
  <si>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</si>
  <si>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</si>
  <si>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</si>
  <si>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</si>
  <si>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</si>
  <si>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</si>
  <si>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</si>
  <si>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</si>
  <si>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</si>
  <si>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</si>
  <si>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</si>
  <si>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</si>
  <si>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</si>
  <si>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</si>
  <si>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</si>
  <si>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</si>
  <si>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</si>
  <si>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</si>
  <si>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</si>
  <si>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</si>
  <si>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</si>
  <si>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</si>
  <si>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</si>
  <si>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</si>
  <si>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</si>
  <si>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</si>
  <si>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</si>
  <si>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</si>
  <si>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</si>
  <si>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</si>
  <si>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</si>
  <si>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</si>
  <si>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</si>
  <si>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</si>
  <si>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</si>
  <si>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</si>
  <si>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</si>
  <si>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</si>
  <si>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</si>
  <si>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</si>
  <si>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</si>
  <si>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</si>
  <si>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</si>
  <si>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</si>
  <si>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</si>
  <si>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</si>
  <si>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</si>
  <si>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</si>
  <si>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</si>
  <si>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</si>
  <si>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</si>
  <si>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</si>
  <si>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</si>
  <si>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</si>
  <si>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</si>
  <si>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</si>
  <si>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</si>
  <si>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</si>
  <si>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</si>
  <si>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</si>
  <si>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</si>
  <si>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</si>
  <si>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</si>
  <si>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</si>
  <si>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</si>
  <si>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</si>
  <si>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</si>
  <si>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</si>
  <si>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</si>
  <si>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</si>
  <si>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</si>
  <si>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</si>
  <si>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</si>
  <si>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</si>
  <si>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</si>
  <si>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</si>
  <si>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</si>
  <si>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</si>
  <si>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</si>
  <si>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</si>
  <si>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</si>
  <si>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</si>
  <si>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</si>
  <si>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</si>
  <si>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</si>
  <si>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</si>
  <si>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</si>
  <si>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</si>
  <si>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</si>
  <si>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</si>
  <si>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</si>
  <si>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</si>
  <si>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</si>
  <si>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</si>
  <si>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</si>
  <si>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</si>
  <si>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</si>
  <si>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</si>
  <si>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</si>
  <si>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</si>
  <si>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</si>
  <si>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</si>
  <si>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</si>
  <si>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</si>
  <si>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</si>
  <si>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</si>
  <si>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</si>
  <si>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</si>
  <si>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</si>
  <si>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</si>
  <si>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</si>
  <si>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</si>
  <si>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</si>
  <si>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</si>
  <si>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</si>
  <si>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</si>
  <si>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</si>
  <si>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</si>
  <si>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</si>
  <si>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</si>
  <si>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</si>
  <si>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</si>
  <si>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</si>
  <si>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</si>
  <si>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</si>
  <si>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</si>
  <si>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</si>
  <si>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</si>
  <si>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</si>
  <si>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</si>
  <si>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</si>
  <si>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</si>
  <si>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</si>
  <si>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</si>
  <si>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</si>
  <si>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</si>
  <si>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</si>
  <si>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</si>
  <si>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</si>
  <si>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</si>
  <si>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</si>
  <si>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</si>
  <si>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</si>
  <si>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</si>
  <si>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</si>
  <si>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</si>
  <si>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</si>
  <si>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</si>
  <si>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</si>
  <si>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</si>
  <si>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</si>
  <si>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</si>
  <si>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</si>
  <si>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</si>
  <si>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</si>
  <si>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</si>
  <si>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</si>
  <si>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</si>
  <si>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</si>
  <si>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</si>
  <si>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</si>
  <si>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</si>
  <si>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</si>
  <si>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</si>
  <si>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</si>
  <si>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</si>
  <si>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</si>
  <si>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</si>
  <si>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</si>
  <si>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</si>
  <si>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</si>
  <si>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</si>
  <si>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</si>
  <si>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</si>
  <si>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</si>
  <si>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</si>
  <si>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</si>
  <si>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</si>
  <si>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</si>
  <si>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</si>
  <si>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</si>
  <si>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</si>
  <si>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</si>
  <si>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</si>
  <si>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</si>
  <si>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</si>
  <si>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</si>
  <si>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</si>
  <si>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</si>
  <si>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</si>
  <si>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</si>
  <si>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</si>
  <si>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</si>
  <si>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</si>
  <si>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</si>
  <si>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</si>
  <si>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</si>
  <si>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</si>
  <si>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</si>
  <si>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</si>
  <si>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</si>
  <si>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</si>
  <si>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</si>
  <si>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</si>
  <si>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</si>
  <si>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</si>
  <si>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</si>
  <si>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</si>
  <si>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</si>
  <si>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</si>
  <si>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</si>
  <si>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</si>
  <si>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</si>
  <si>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</si>
  <si>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</si>
  <si>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</si>
  <si>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</si>
  <si>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</si>
  <si>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</si>
  <si>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</si>
  <si>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</si>
  <si>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</si>
  <si>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</si>
  <si>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</si>
  <si>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</si>
  <si>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</si>
  <si>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</si>
  <si>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</si>
  <si>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</si>
  <si>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</si>
  <si>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</si>
  <si>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</si>
  <si>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</si>
  <si>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</si>
  <si>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</si>
  <si>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</si>
  <si>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</si>
  <si>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</si>
  <si>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</si>
  <si>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</si>
  <si>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</si>
  <si>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</si>
  <si>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</si>
  <si>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</si>
  <si>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</si>
  <si>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</si>
  <si>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</si>
  <si>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</si>
  <si>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</si>
  <si>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</si>
  <si>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</si>
  <si>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</si>
  <si>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</si>
  <si>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</si>
  <si>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</si>
  <si>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</si>
  <si>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</si>
  <si>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</si>
  <si>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</si>
  <si>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</si>
  <si>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</si>
  <si>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</si>
  <si>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</si>
  <si>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</si>
  <si>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</si>
  <si>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</si>
  <si>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</si>
  <si>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</si>
  <si>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</si>
  <si>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</si>
  <si>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</si>
  <si>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</si>
  <si>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</si>
  <si>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</si>
  <si>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</si>
  <si>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</si>
  <si>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</si>
  <si>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</si>
  <si>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</si>
  <si>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</si>
  <si>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</si>
  <si>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</si>
  <si>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</si>
  <si>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</si>
  <si>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</si>
  <si>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</si>
  <si>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</si>
  <si>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</si>
  <si>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</si>
  <si>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</si>
  <si>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</si>
  <si>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</si>
  <si>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</si>
  <si>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</si>
  <si>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</si>
  <si>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</si>
  <si>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</si>
  <si>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</si>
  <si>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</si>
  <si>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</si>
  <si>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</si>
  <si>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</si>
  <si>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</si>
  <si>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</si>
  <si>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</si>
  <si>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</si>
  <si>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</si>
  <si>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</si>
  <si>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</si>
  <si>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</si>
  <si>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</si>
  <si>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</si>
  <si>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</si>
  <si>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</si>
  <si>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</si>
  <si>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</si>
  <si>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</si>
  <si>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</si>
  <si>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</si>
  <si>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</si>
  <si>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</si>
  <si>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</si>
  <si>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</si>
  <si>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</si>
  <si>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</si>
  <si>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</si>
  <si>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</si>
  <si>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</si>
  <si>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</si>
  <si>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</si>
  <si>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</si>
  <si>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</si>
  <si>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</si>
  <si>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</si>
  <si>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</si>
  <si>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</si>
  <si>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</si>
  <si>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</si>
  <si>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</si>
  <si>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</si>
  <si>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</si>
  <si>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</si>
  <si>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</si>
  <si>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</si>
  <si>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</si>
  <si>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</si>
  <si>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</si>
  <si>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</si>
  <si>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</si>
  <si>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</si>
  <si>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</si>
  <si>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</si>
  <si>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</si>
  <si>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</si>
  <si>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</si>
  <si>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</si>
  <si>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</si>
  <si>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</si>
  <si>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</si>
  <si>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</si>
  <si>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</si>
  <si>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</si>
  <si>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</si>
  <si>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</si>
  <si>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</si>
  <si>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</si>
  <si>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</si>
  <si>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</si>
  <si>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</si>
  <si>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</si>
  <si>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</si>
  <si>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</si>
  <si>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</si>
  <si>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</si>
  <si>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</si>
  <si>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</si>
  <si>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</si>
  <si>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</si>
  <si>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</si>
  <si>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</si>
  <si>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</si>
  <si>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</si>
  <si>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</si>
  <si>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</si>
  <si>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</si>
  <si>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</si>
  <si>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</si>
  <si>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</si>
  <si>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</si>
  <si>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</si>
  <si>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</si>
  <si>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</si>
  <si>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</si>
  <si>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</si>
  <si>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</si>
  <si>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</si>
  <si>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</si>
  <si>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</si>
  <si>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</si>
  <si>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</si>
  <si>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</si>
  <si>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</si>
  <si>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</si>
  <si>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</si>
  <si>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</si>
  <si>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</si>
  <si>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</si>
  <si>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</si>
  <si>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</si>
  <si>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</si>
  <si>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</si>
  <si>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</si>
  <si>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</si>
  <si>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</si>
  <si>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</si>
  <si>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</si>
  <si>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</si>
  <si>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</si>
  <si>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</si>
  <si>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</si>
  <si>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</si>
  <si>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</si>
  <si>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</si>
  <si>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</si>
  <si>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</si>
  <si>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</si>
  <si>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</si>
  <si>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</si>
  <si>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</si>
  <si>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</si>
  <si>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</si>
  <si>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</si>
  <si>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</si>
  <si>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</si>
  <si>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</si>
  <si>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</si>
  <si>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</si>
  <si>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</si>
  <si>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</si>
  <si>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</si>
  <si>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</si>
  <si>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</si>
  <si>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</si>
  <si>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</si>
  <si>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</si>
  <si>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</si>
  <si>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</si>
  <si>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</si>
  <si>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</si>
  <si>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</si>
  <si>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</si>
  <si>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</si>
  <si>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</si>
  <si>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</si>
  <si>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</si>
  <si>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</si>
  <si>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</si>
  <si>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</si>
  <si>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</si>
  <si>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</si>
  <si>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</si>
  <si>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</si>
  <si>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</si>
  <si>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</si>
  <si>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</si>
  <si>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</si>
  <si>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</si>
  <si>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</si>
  <si>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</si>
  <si>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</si>
  <si>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</si>
  <si>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</si>
  <si>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</si>
  <si>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</si>
  <si>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</si>
  <si>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</si>
  <si>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</si>
  <si>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</si>
  <si>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</si>
  <si>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</si>
  <si>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</si>
  <si>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</si>
  <si>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</si>
  <si>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</si>
  <si>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</si>
  <si>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</si>
  <si>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</si>
  <si>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</si>
  <si>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</si>
  <si>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</si>
  <si>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</si>
  <si>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</si>
  <si>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</si>
  <si>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</si>
  <si>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</si>
  <si>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</si>
  <si>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</si>
  <si>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</si>
  <si>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</si>
  <si>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</si>
  <si>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</si>
  <si>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</si>
  <si>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</si>
  <si>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</si>
  <si>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</si>
  <si>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</si>
  <si>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</si>
  <si>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</si>
  <si>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</si>
  <si>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</si>
  <si>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</si>
  <si>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</si>
  <si>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</si>
  <si>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</si>
  <si>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</si>
  <si>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</si>
  <si>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</si>
  <si>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</si>
  <si>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</si>
  <si>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</si>
  <si>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</si>
  <si>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</si>
  <si>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</si>
  <si>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</si>
  <si>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</si>
  <si>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</si>
  <si>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</si>
  <si>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</si>
  <si>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</si>
  <si>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</si>
  <si>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</si>
  <si>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</si>
  <si>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</si>
  <si>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</si>
  <si>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</si>
  <si>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</si>
  <si>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</si>
  <si>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</si>
  <si>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</si>
  <si>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</si>
  <si>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</si>
  <si>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</si>
  <si>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</si>
  <si>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</si>
  <si>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</si>
  <si>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</si>
  <si>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</si>
  <si>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</si>
  <si>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</si>
  <si>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</si>
  <si>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</si>
  <si>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</si>
  <si>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</si>
  <si>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</si>
  <si>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</si>
  <si>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</si>
  <si>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</si>
  <si>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</si>
  <si>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</si>
  <si>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</si>
  <si>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</si>
  <si>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</si>
  <si>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</si>
  <si>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</si>
  <si>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</si>
  <si>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</si>
  <si>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</si>
  <si>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</si>
  <si>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</si>
  <si>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</si>
  <si>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</si>
  <si>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</si>
  <si>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</si>
  <si>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</si>
  <si>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</si>
  <si>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</si>
  <si>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</si>
  <si>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</si>
  <si>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</si>
  <si>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</si>
  <si>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</si>
  <si>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</si>
  <si>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</si>
  <si>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</si>
  <si>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</si>
  <si>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</si>
  <si>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</si>
  <si>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</si>
  <si>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</si>
  <si>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</si>
  <si>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</si>
  <si>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</si>
  <si>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</si>
  <si>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</si>
  <si>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</si>
  <si>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</si>
  <si>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</si>
  <si>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</si>
  <si>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</si>
  <si>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</si>
  <si>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</si>
  <si>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</si>
  <si>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</si>
  <si>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</si>
  <si>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</si>
  <si>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</si>
  <si>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</si>
  <si>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</si>
  <si>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</si>
  <si>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</si>
  <si>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</si>
  <si>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</si>
  <si>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</si>
  <si>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</si>
  <si>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</si>
  <si>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</si>
  <si>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</si>
  <si>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</si>
  <si>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</si>
  <si>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</si>
  <si>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</si>
  <si>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</si>
  <si>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</si>
  <si>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</si>
  <si>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</si>
  <si>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</si>
  <si>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</si>
  <si>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</si>
  <si>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</si>
  <si>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</si>
  <si>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</si>
  <si>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</si>
  <si>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</si>
  <si>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</si>
  <si>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</si>
  <si>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</si>
  <si>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</si>
  <si>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</si>
  <si>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</si>
  <si>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</si>
  <si>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</si>
  <si>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</si>
  <si>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</si>
  <si>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</si>
  <si>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</si>
  <si>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</si>
  <si>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</si>
  <si>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</si>
  <si>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</si>
  <si>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</si>
  <si>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</si>
  <si>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</si>
  <si>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</si>
  <si>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</si>
  <si>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</si>
  <si>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</si>
  <si>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</si>
  <si>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</si>
  <si>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</si>
  <si>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</si>
  <si>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</si>
  <si>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</si>
  <si>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</si>
  <si>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</si>
  <si>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</si>
  <si>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</si>
  <si>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</si>
  <si>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</si>
  <si>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</si>
  <si>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</si>
  <si>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</si>
  <si>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</si>
  <si>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</si>
  <si>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</si>
  <si>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</si>
  <si>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</si>
  <si>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</si>
  <si>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</si>
  <si>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</si>
  <si>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</si>
  <si>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</si>
  <si>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</si>
  <si>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</si>
  <si>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</si>
  <si>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</si>
  <si>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</si>
  <si>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</si>
  <si>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</si>
  <si>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</si>
  <si>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</si>
  <si>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</si>
  <si>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</si>
  <si>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</si>
  <si>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</si>
  <si>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</si>
  <si>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</si>
  <si>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</si>
  <si>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</si>
  <si>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</si>
  <si>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</si>
  <si>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</si>
  <si>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</si>
  <si>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</si>
  <si>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</si>
  <si>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</si>
  <si>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</si>
  <si>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</si>
  <si>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</si>
  <si>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</si>
  <si>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</si>
  <si>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</si>
  <si>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</si>
  <si>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</si>
  <si>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</si>
  <si>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</si>
  <si>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</si>
  <si>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</si>
  <si>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</si>
  <si>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</si>
  <si>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</si>
  <si>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</si>
  <si>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</si>
  <si>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</si>
  <si>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</si>
  <si>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</si>
  <si>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</si>
  <si>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</si>
  <si>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</si>
  <si>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</si>
  <si>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</si>
  <si>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</si>
  <si>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</si>
  <si>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</si>
  <si>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</si>
  <si>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</si>
  <si>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</si>
  <si>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</si>
  <si>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</si>
  <si>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</si>
  <si>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</si>
  <si>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</si>
  <si>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</si>
  <si>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</si>
  <si>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</si>
  <si>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</si>
  <si>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</si>
  <si>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</si>
  <si>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</si>
  <si>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</si>
  <si>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</si>
  <si>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</si>
  <si>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</si>
  <si>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</si>
  <si>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</si>
  <si>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</si>
  <si>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</si>
  <si>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</si>
  <si>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</si>
  <si>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</si>
  <si>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</si>
  <si>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</si>
  <si>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</si>
  <si>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</si>
  <si>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</si>
  <si>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</si>
  <si>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</si>
  <si>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</si>
  <si>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</si>
  <si>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</si>
  <si>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</si>
  <si>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</si>
  <si>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</si>
  <si>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</si>
  <si>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</si>
  <si>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</si>
  <si>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</si>
  <si>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</si>
  <si>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</si>
  <si>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</si>
  <si>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</si>
  <si>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</si>
  <si>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</si>
  <si>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</si>
  <si>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</si>
  <si>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</si>
  <si>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</si>
  <si>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</si>
  <si>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</si>
  <si>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</si>
  <si>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</si>
  <si>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</si>
  <si>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</si>
  <si>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</si>
  <si>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</si>
  <si>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</si>
  <si>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</si>
  <si>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</si>
  <si>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</si>
  <si>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</si>
  <si>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</si>
  <si>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</si>
  <si>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</si>
  <si>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</si>
  <si>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</si>
  <si>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</si>
  <si>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</si>
  <si>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</si>
  <si>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</si>
  <si>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</si>
  <si>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</si>
  <si>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</si>
  <si>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</si>
  <si>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</si>
  <si>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</si>
  <si>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</si>
  <si>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</si>
  <si>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</si>
  <si>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</si>
  <si>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</si>
  <si>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</si>
  <si>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</si>
  <si>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</si>
  <si>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</si>
  <si>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</si>
  <si>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</si>
  <si>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</si>
  <si>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</si>
  <si>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</si>
  <si>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</si>
  <si>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</si>
  <si>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</si>
  <si>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</si>
  <si>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</si>
  <si>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</si>
  <si>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</si>
  <si>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</si>
  <si>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</si>
  <si>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</si>
  <si>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</si>
  <si>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</si>
  <si>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</si>
  <si>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</si>
  <si>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</si>
  <si>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</si>
  <si>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</si>
  <si>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</si>
  <si>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</si>
  <si>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</si>
  <si>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</si>
  <si>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</si>
  <si>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</si>
  <si>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</si>
  <si>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</si>
  <si>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</si>
  <si>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</si>
  <si>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</si>
  <si>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</si>
  <si>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</si>
  <si>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</si>
  <si>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</si>
  <si>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</si>
  <si>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</si>
  <si>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</si>
  <si>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</si>
  <si>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</si>
  <si>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</si>
  <si>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</si>
  <si>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</si>
  <si>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</si>
  <si>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</si>
  <si>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</si>
  <si>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</si>
  <si>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</si>
  <si>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</si>
  <si>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</si>
  <si>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</si>
  <si>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</si>
  <si>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</si>
  <si>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</si>
  <si>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</si>
  <si>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</si>
  <si>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</si>
  <si>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</si>
  <si>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</si>
  <si>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</si>
  <si>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</si>
  <si>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</si>
  <si>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</si>
  <si>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</si>
  <si>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</si>
  <si>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</si>
  <si>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</si>
  <si>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</si>
  <si>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</si>
  <si>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</si>
  <si>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</si>
  <si>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</si>
  <si>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</si>
  <si>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</si>
  <si>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</si>
  <si>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</si>
  <si>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</si>
  <si>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</si>
  <si>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</si>
  <si>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</si>
  <si>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</si>
  <si>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</si>
  <si>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</si>
  <si>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</si>
  <si>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</si>
  <si>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</si>
  <si>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</si>
  <si>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</si>
  <si>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</si>
  <si>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</si>
  <si>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</si>
  <si>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</si>
  <si>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</si>
  <si>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</si>
  <si>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</si>
  <si>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</si>
  <si>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</si>
  <si>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</si>
  <si>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</si>
  <si>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</si>
  <si>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</si>
  <si>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</si>
  <si>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</si>
  <si>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</si>
  <si>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</si>
  <si>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</si>
  <si>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</si>
  <si>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</si>
  <si>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</si>
  <si>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</si>
  <si>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</si>
  <si>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</si>
  <si>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</si>
  <si>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</si>
  <si>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</si>
  <si>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</si>
  <si>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</si>
  <si>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</si>
  <si>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</si>
  <si>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</si>
  <si>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</si>
  <si>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</si>
  <si>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</si>
  <si>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</si>
  <si>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</si>
  <si>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</si>
  <si>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</si>
  <si>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</si>
  <si>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</si>
  <si>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</si>
  <si>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</si>
  <si>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</si>
  <si>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</si>
  <si>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</si>
  <si>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</si>
  <si>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</si>
  <si>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</si>
  <si>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</si>
  <si>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</si>
  <si>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</si>
  <si>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</si>
  <si>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</si>
  <si>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</si>
  <si>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</si>
  <si>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</si>
  <si>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</si>
  <si>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</si>
  <si>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</si>
  <si>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</si>
  <si>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</si>
  <si>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</si>
  <si>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</si>
  <si>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</si>
  <si>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</si>
  <si>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</si>
  <si>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</si>
  <si>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</si>
  <si>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</si>
  <si>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</si>
  <si>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</si>
  <si>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</si>
  <si>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</si>
  <si>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</si>
  <si>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</si>
  <si>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</si>
  <si>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</si>
  <si>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</si>
  <si>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</si>
  <si>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</si>
  <si>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</si>
  <si>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</si>
  <si>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</si>
  <si>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</si>
  <si>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</si>
  <si>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</si>
  <si>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</si>
  <si>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</si>
  <si>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</si>
  <si>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</si>
  <si>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</si>
  <si>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</si>
  <si>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</si>
  <si>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</si>
  <si>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</si>
  <si>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</si>
  <si>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</si>
  <si>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</si>
  <si>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</si>
  <si>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</si>
  <si>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</si>
  <si>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</si>
  <si>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</si>
  <si>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</si>
  <si>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</si>
  <si>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</si>
  <si>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</si>
  <si>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</si>
  <si>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</si>
  <si>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</si>
  <si>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</si>
  <si>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</si>
  <si>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</si>
  <si>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</si>
  <si>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</si>
  <si>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</si>
  <si>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</si>
  <si>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</si>
  <si>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</si>
  <si>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</si>
  <si>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</si>
  <si>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</si>
  <si>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</si>
  <si>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</si>
  <si>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</si>
  <si>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</si>
  <si>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</si>
  <si>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</si>
  <si>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</si>
  <si>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</si>
  <si>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</si>
  <si>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</si>
  <si>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</si>
  <si>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</si>
  <si>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</si>
  <si>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</si>
  <si>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</si>
  <si>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</si>
  <si>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</si>
  <si>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</si>
  <si>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</si>
  <si>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</si>
  <si>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</si>
  <si>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</si>
  <si>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</si>
  <si>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</si>
  <si>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</si>
  <si>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</si>
  <si>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</si>
  <si>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</si>
  <si>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</si>
  <si>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</si>
  <si>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</si>
  <si>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</si>
  <si>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</si>
  <si>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</si>
  <si>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</si>
  <si>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</si>
  <si>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</si>
  <si>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</si>
  <si>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</si>
  <si>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</si>
  <si>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</si>
  <si>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</si>
  <si>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</si>
  <si>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</si>
  <si>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</si>
  <si>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</si>
  <si>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</si>
  <si>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</si>
  <si>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</si>
  <si>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</si>
  <si>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</si>
  <si>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</si>
  <si>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</si>
  <si>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</si>
  <si>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</si>
  <si>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</si>
  <si>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</si>
  <si>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</si>
  <si>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</si>
  <si>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</si>
  <si>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</si>
  <si>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</si>
  <si>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</si>
  <si>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</si>
  <si>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</si>
  <si>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</si>
  <si>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</si>
  <si>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</si>
  <si>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</si>
  <si>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</si>
  <si>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</si>
  <si>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</si>
  <si>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</si>
  <si>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</si>
  <si>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</si>
  <si>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</si>
  <si>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</si>
  <si>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</si>
  <si>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</si>
  <si>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</si>
  <si>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</si>
  <si>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</si>
  <si>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</si>
  <si>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</si>
  <si>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</si>
  <si>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</si>
  <si>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</si>
  <si>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</si>
  <si>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</si>
  <si>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</si>
  <si>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</si>
  <si>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</si>
  <si>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</si>
  <si>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</si>
  <si>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</si>
  <si>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</si>
  <si>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</si>
  <si>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</si>
  <si>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</si>
  <si>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</si>
  <si>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</si>
  <si>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</si>
  <si>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</si>
  <si>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</si>
  <si>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</si>
  <si>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</si>
  <si>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</si>
  <si>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</si>
  <si>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</si>
  <si>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</si>
  <si>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</si>
  <si>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</si>
  <si>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</si>
  <si>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</si>
  <si>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</si>
  <si>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</si>
  <si>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</si>
  <si>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</si>
  <si>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</si>
  <si>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</si>
  <si>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</si>
  <si>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</si>
  <si>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</si>
  <si>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</si>
  <si>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</si>
  <si>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</si>
  <si>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</si>
  <si>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</si>
  <si>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</si>
  <si>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</si>
  <si>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</si>
  <si>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</si>
  <si>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</si>
  <si>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</si>
  <si>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</si>
  <si>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</si>
  <si>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</si>
  <si>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</si>
  <si>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</si>
  <si>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</si>
  <si>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</si>
  <si>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</si>
  <si>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</si>
  <si>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</si>
  <si>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</si>
  <si>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</si>
  <si>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</si>
  <si>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</si>
  <si>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</si>
  <si>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</si>
  <si>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</si>
  <si>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</si>
  <si>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</si>
  <si>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</si>
  <si>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</si>
  <si>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</si>
  <si>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</si>
  <si>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</si>
  <si>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</si>
  <si>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</si>
  <si>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</si>
  <si>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</si>
  <si>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</si>
  <si>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</si>
  <si>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</si>
  <si>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</si>
  <si>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</si>
  <si>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</si>
  <si>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</si>
  <si>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</si>
  <si>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</si>
  <si>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</si>
  <si>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</si>
  <si>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</si>
  <si>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</si>
  <si>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</si>
  <si>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</si>
  <si>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</si>
  <si>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</si>
  <si>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</si>
  <si>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</si>
  <si>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</si>
  <si>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</si>
  <si>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</si>
  <si>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</si>
  <si>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</si>
  <si>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</si>
  <si>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</si>
  <si>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</si>
  <si>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</si>
  <si>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</si>
  <si>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</si>
  <si>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</si>
  <si>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</si>
  <si>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</si>
  <si>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</si>
  <si>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</si>
  <si>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</si>
  <si>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</si>
  <si>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</si>
  <si>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</si>
  <si>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</si>
  <si>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</si>
  <si>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</si>
  <si>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</si>
  <si>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</si>
  <si>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</si>
  <si>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</si>
  <si>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</si>
  <si>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</si>
  <si>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</si>
  <si>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</si>
  <si>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</si>
  <si>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</si>
  <si>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</si>
  <si>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</si>
  <si>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</si>
  <si>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</si>
  <si>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</si>
  <si>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</si>
  <si>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</si>
  <si>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</si>
  <si>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</si>
  <si>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</si>
  <si>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</si>
  <si>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</si>
  <si>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</si>
  <si>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</si>
  <si>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</si>
  <si>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</si>
  <si>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</si>
  <si>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</si>
  <si>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</si>
  <si>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</si>
  <si>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</si>
  <si>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</si>
  <si>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</si>
  <si>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</si>
  <si>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</si>
  <si>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</si>
  <si>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</si>
  <si>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</si>
  <si>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</si>
  <si>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</si>
  <si>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</si>
  <si>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</si>
  <si>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</si>
  <si>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</si>
  <si>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</si>
  <si>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</si>
  <si>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</si>
  <si>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</si>
  <si>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</si>
  <si>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</si>
  <si>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</si>
  <si>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</si>
  <si>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</si>
  <si>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</si>
  <si>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</si>
  <si>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</si>
  <si>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</si>
  <si>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</si>
  <si>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</si>
  <si>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</si>
  <si>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</si>
  <si>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</si>
  <si>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</si>
  <si>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</si>
  <si>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</si>
  <si>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</si>
  <si>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</si>
  <si>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</si>
  <si>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</si>
  <si>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</si>
  <si>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</si>
  <si>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</si>
  <si>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</si>
  <si>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</si>
  <si>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</si>
  <si>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</si>
  <si>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</si>
  <si>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</si>
  <si>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</si>
  <si>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</si>
  <si>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</si>
  <si>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</si>
  <si>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</si>
  <si>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</si>
  <si>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</si>
  <si>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</si>
  <si>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</si>
  <si>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</si>
  <si>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</si>
  <si>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</si>
  <si>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</si>
  <si>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</si>
  <si>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</si>
  <si>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</si>
  <si>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</si>
  <si>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</si>
  <si>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</si>
  <si>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</si>
  <si>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</si>
  <si>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</si>
  <si>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</si>
  <si>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</si>
  <si>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</si>
  <si>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</si>
  <si>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</si>
  <si>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</si>
  <si>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</si>
  <si>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</si>
  <si>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</si>
  <si>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</si>
  <si>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</si>
  <si>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</si>
  <si>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</si>
  <si>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</si>
  <si>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</si>
  <si>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</si>
  <si>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</si>
  <si>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</si>
  <si>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</si>
  <si>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</si>
  <si>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</si>
  <si>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</si>
  <si>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</si>
  <si>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</si>
  <si>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</si>
  <si>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</si>
  <si>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</si>
  <si>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</si>
  <si>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</si>
  <si>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</si>
  <si>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</si>
  <si>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</si>
  <si>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</si>
  <si>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</si>
  <si>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</si>
  <si>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</si>
  <si>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</si>
  <si>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</si>
  <si>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</si>
  <si>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</si>
  <si>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</si>
  <si>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</si>
  <si>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</si>
  <si>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</si>
  <si>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</si>
  <si>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</si>
  <si>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</si>
  <si>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</si>
  <si>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</si>
  <si>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</si>
  <si>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</si>
  <si>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</si>
  <si>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</si>
  <si>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</si>
  <si>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</si>
  <si>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</si>
  <si>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</si>
  <si>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</si>
  <si>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</si>
  <si>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</si>
  <si>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</si>
  <si>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</si>
  <si>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</si>
  <si>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</si>
  <si>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</si>
  <si>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</si>
  <si>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</si>
  <si>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</si>
  <si>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</si>
  <si>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</si>
  <si>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</si>
  <si>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</si>
  <si>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</si>
  <si>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</si>
  <si>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</si>
  <si>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</si>
  <si>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</si>
  <si>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</si>
  <si>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</si>
  <si>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</si>
  <si>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</si>
  <si>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</si>
  <si>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</si>
  <si>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</si>
  <si>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</si>
  <si>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</si>
  <si>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</si>
  <si>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</si>
  <si>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</si>
  <si>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</si>
  <si>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</si>
  <si>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</si>
  <si>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</si>
  <si>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</si>
  <si>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</si>
  <si>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</si>
  <si>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</si>
  <si>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</si>
  <si>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</si>
  <si>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</si>
  <si>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</si>
  <si>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</si>
  <si>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</si>
  <si>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</si>
  <si>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</si>
  <si>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</si>
  <si>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</si>
  <si>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</si>
  <si>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</si>
  <si>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</si>
  <si>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</si>
  <si>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</si>
  <si>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</si>
  <si>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</si>
  <si>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</si>
  <si>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</si>
  <si>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</si>
  <si>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</si>
  <si>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</si>
  <si>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</si>
  <si>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</si>
  <si>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</si>
  <si>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</si>
  <si>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</si>
  <si>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</si>
  <si>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</si>
  <si>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</si>
  <si>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</si>
  <si>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</si>
  <si>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</si>
  <si>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</si>
  <si>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</si>
  <si>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</si>
  <si>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</si>
  <si>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</si>
  <si>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</si>
  <si>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</si>
  <si>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</si>
  <si>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</si>
  <si>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</si>
  <si>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</si>
  <si>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</si>
  <si>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</si>
  <si>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</si>
  <si>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</si>
  <si>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</si>
  <si>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</si>
  <si>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</si>
  <si>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</si>
  <si>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</si>
  <si>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</si>
  <si>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</si>
  <si>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</si>
  <si>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</si>
  <si>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</si>
  <si>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</si>
  <si>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</si>
  <si>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</si>
  <si>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</si>
  <si>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</si>
  <si>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</si>
  <si>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</si>
  <si>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</si>
  <si>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</si>
  <si>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</si>
  <si>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</si>
  <si>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</si>
  <si>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</si>
  <si>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</si>
  <si>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</si>
  <si>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</si>
  <si>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</si>
  <si>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</si>
  <si>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</si>
  <si>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</si>
  <si>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</si>
  <si>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</si>
  <si>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</si>
  <si>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</si>
  <si>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</si>
  <si>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</si>
  <si>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</si>
  <si>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</si>
  <si>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</si>
  <si>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</si>
  <si>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</si>
  <si>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</si>
  <si>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</si>
  <si>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</si>
  <si>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</si>
  <si>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</si>
  <si>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</si>
  <si>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</si>
  <si>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</si>
  <si>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</si>
  <si>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</si>
  <si>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</si>
  <si>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</si>
  <si>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</si>
  <si>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</si>
  <si>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</si>
  <si>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</si>
  <si>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</si>
  <si>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</si>
  <si>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</si>
  <si>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</si>
  <si>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</si>
  <si>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</si>
  <si>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</si>
  <si>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</si>
  <si>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</si>
  <si>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</si>
  <si>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</si>
  <si>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</si>
  <si>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</si>
  <si>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</si>
  <si>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</si>
  <si>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</si>
  <si>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</si>
  <si>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</si>
  <si>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</si>
  <si>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</si>
  <si>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</si>
  <si>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</si>
  <si>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</si>
  <si>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</si>
  <si>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</si>
  <si>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</si>
  <si>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</si>
  <si>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</si>
  <si>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</si>
  <si>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</si>
  <si>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</si>
  <si>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</si>
  <si>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</si>
  <si>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</si>
  <si>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</si>
  <si>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</si>
  <si>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</si>
  <si>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</si>
  <si>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</si>
  <si>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</si>
  <si>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</si>
  <si>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</si>
  <si>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</si>
  <si>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</si>
  <si>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</si>
  <si>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</si>
  <si>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</si>
  <si>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</si>
  <si>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</si>
  <si>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</si>
  <si>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</si>
  <si>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</si>
  <si>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</si>
  <si>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</si>
  <si>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</si>
  <si>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</si>
  <si>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</si>
  <si>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</si>
  <si>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</si>
  <si>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</si>
  <si>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</si>
  <si>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</si>
  <si>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</si>
  <si>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</si>
  <si>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</si>
  <si>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</si>
  <si>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</si>
  <si>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</si>
  <si>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</si>
  <si>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</si>
  <si>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</si>
  <si>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</si>
  <si>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</si>
  <si>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</si>
  <si>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</si>
  <si>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</si>
  <si>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</si>
  <si>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</si>
  <si>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</si>
  <si>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</si>
  <si>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</si>
  <si>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</si>
  <si>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</si>
  <si>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</si>
  <si>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</si>
  <si>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</si>
  <si>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</si>
  <si>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</si>
  <si>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</si>
  <si>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</si>
  <si>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</si>
  <si>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</si>
  <si>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</si>
  <si>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</si>
  <si>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</si>
  <si>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</si>
  <si>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</si>
  <si>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</si>
  <si>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</si>
  <si>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</si>
  <si>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</si>
  <si>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</si>
  <si>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</si>
  <si>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</si>
  <si>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</si>
  <si>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</si>
  <si>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</si>
  <si>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</si>
  <si>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</si>
  <si>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</si>
  <si>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</si>
  <si>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</si>
  <si>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</si>
  <si>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</si>
  <si>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</si>
  <si>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</si>
  <si>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</si>
  <si>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</si>
  <si>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</si>
  <si>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</si>
  <si>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</si>
  <si>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</si>
  <si>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</si>
  <si>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</si>
  <si>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</si>
  <si>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</si>
  <si>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</si>
  <si>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</si>
  <si>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</si>
  <si>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</si>
  <si>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</si>
  <si>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</si>
  <si>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</si>
  <si>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</si>
  <si>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</si>
  <si>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</si>
  <si>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</si>
  <si>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</si>
  <si>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</si>
  <si>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</si>
  <si>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</si>
  <si>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</si>
  <si>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</si>
  <si>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</si>
  <si>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</si>
  <si>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</si>
  <si>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</si>
  <si>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</si>
  <si>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</si>
  <si>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</si>
  <si>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</si>
  <si>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</si>
  <si>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</si>
  <si>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</si>
  <si>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</si>
  <si>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</si>
  <si>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</si>
  <si>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</si>
  <si>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</si>
  <si>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</si>
  <si>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</si>
  <si>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</si>
  <si>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</si>
  <si>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</si>
  <si>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</si>
  <si>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</si>
  <si>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</si>
  <si>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</si>
  <si>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</si>
  <si>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</si>
  <si>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</si>
  <si>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</si>
  <si>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</si>
  <si>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</si>
  <si>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</si>
  <si>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</si>
  <si>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</si>
  <si>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</si>
  <si>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</si>
  <si>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</si>
  <si>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</si>
  <si>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</si>
  <si>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</si>
  <si>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</si>
  <si>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</si>
  <si>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</si>
  <si>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</si>
  <si>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</si>
  <si>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</si>
  <si>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</si>
  <si>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</si>
  <si>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</si>
  <si>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</si>
  <si>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</si>
  <si>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</si>
  <si>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</si>
  <si>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</si>
  <si>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</si>
  <si>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</si>
  <si>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</si>
  <si>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</si>
  <si>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</si>
  <si>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</si>
  <si>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</si>
  <si>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</si>
  <si>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</si>
  <si>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</si>
  <si>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</si>
  <si>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</si>
  <si>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</si>
  <si>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</si>
  <si>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</si>
  <si>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</si>
  <si>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</si>
  <si>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</si>
  <si>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</si>
  <si>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</si>
  <si>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</si>
  <si>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</si>
  <si>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</si>
  <si>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</si>
  <si>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</si>
  <si>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</si>
  <si>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</si>
  <si>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</si>
  <si>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</si>
  <si>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</si>
  <si>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</si>
  <si>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</si>
  <si>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</si>
  <si>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</si>
  <si>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</si>
  <si>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</si>
  <si>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</si>
  <si>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</si>
  <si>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</si>
  <si>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</si>
  <si>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</si>
  <si>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</si>
  <si>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</si>
  <si>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</si>
  <si>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</si>
  <si>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</si>
  <si>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</si>
  <si>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</si>
  <si>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</si>
  <si>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</si>
  <si>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</si>
  <si>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</si>
  <si>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</si>
  <si>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</si>
  <si>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</si>
  <si>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</si>
  <si>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</si>
  <si>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</si>
  <si>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</si>
  <si>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</si>
  <si>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</si>
  <si>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</si>
  <si>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</si>
  <si>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</si>
  <si>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</si>
  <si>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</si>
  <si>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</si>
  <si>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</si>
  <si>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</si>
  <si>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</si>
  <si>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</si>
  <si>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</si>
  <si>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</si>
  <si>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</si>
  <si>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</si>
  <si>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</si>
  <si>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</si>
  <si>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</si>
  <si>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</si>
  <si>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</si>
  <si>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</si>
  <si>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</si>
  <si>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</si>
  <si>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</si>
  <si>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</si>
  <si>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</si>
  <si>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</si>
  <si>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</si>
  <si>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</si>
  <si>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</si>
  <si>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</si>
  <si>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</si>
  <si>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</si>
  <si>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</si>
  <si>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</si>
  <si>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</si>
  <si>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</si>
  <si>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</si>
  <si>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</si>
  <si>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</si>
  <si>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</si>
  <si>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</si>
  <si>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</si>
  <si>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</si>
  <si>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</si>
  <si>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</si>
  <si>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</si>
  <si>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</si>
  <si>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</si>
  <si>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</si>
  <si>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</si>
  <si>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</si>
  <si>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</si>
  <si>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</si>
  <si>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</si>
  <si>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</si>
  <si>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</si>
  <si>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</si>
  <si>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</si>
  <si>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</si>
  <si>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</si>
  <si>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</si>
  <si>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</si>
  <si>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</si>
  <si>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</si>
  <si>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</si>
  <si>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</si>
  <si>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</si>
  <si>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</si>
  <si>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</si>
  <si>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</si>
  <si>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</si>
  <si>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</si>
  <si>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</si>
  <si>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</si>
  <si>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</si>
  <si>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</si>
  <si>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</si>
  <si>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</si>
  <si>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</si>
  <si>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</si>
  <si>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</si>
  <si>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</si>
  <si>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</si>
  <si>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</si>
  <si>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</si>
  <si>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</si>
  <si>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</si>
  <si>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</si>
  <si>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</si>
  <si>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</si>
  <si>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</si>
  <si>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</si>
  <si>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</si>
  <si>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</si>
  <si>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</si>
  <si>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</si>
  <si>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</si>
  <si>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</si>
  <si>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</si>
  <si>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</si>
  <si>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</si>
  <si>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</si>
  <si>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</si>
  <si>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</si>
  <si>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</si>
  <si>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</si>
  <si>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</si>
  <si>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</si>
  <si>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</si>
  <si>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</si>
  <si>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</si>
  <si>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</si>
  <si>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</si>
  <si>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</si>
  <si>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</si>
  <si>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</si>
  <si>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</si>
  <si>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</si>
  <si>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</si>
  <si>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</si>
  <si>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</si>
  <si>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</si>
  <si>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</si>
  <si>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</si>
  <si>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</si>
  <si>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</si>
  <si>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</si>
  <si>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</si>
  <si>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</si>
  <si>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</si>
  <si>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</si>
  <si>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</si>
  <si>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</si>
  <si>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</si>
  <si>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</si>
  <si>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</si>
  <si>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</si>
  <si>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</si>
  <si>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</si>
  <si>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</si>
  <si>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</si>
  <si>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</si>
  <si>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</si>
  <si>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</si>
  <si>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</si>
  <si>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</si>
  <si>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</si>
  <si>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</si>
  <si>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</si>
  <si>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</si>
  <si>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</si>
  <si>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</si>
  <si>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</si>
  <si>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</si>
  <si>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</si>
  <si>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</si>
  <si>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</si>
  <si>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</si>
  <si>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</si>
  <si>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</si>
  <si>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</si>
  <si>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</si>
  <si>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</si>
  <si>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</si>
  <si>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</si>
  <si>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</si>
  <si>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</si>
  <si>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</si>
  <si>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</si>
  <si>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</si>
  <si>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</si>
  <si>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</si>
  <si>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</si>
  <si>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</si>
  <si>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</si>
  <si>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</si>
  <si>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</si>
  <si>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</si>
  <si>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</si>
  <si>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</si>
  <si>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</si>
  <si>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</si>
  <si>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</si>
  <si>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</si>
  <si>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</si>
  <si>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</si>
  <si>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</si>
  <si>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</si>
  <si>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</si>
  <si>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</si>
  <si>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</si>
  <si>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</si>
  <si>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</si>
  <si>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</si>
  <si>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</si>
  <si>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</si>
  <si>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</si>
  <si>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</si>
  <si>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</si>
  <si>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</si>
  <si>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</si>
  <si>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</si>
  <si>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</si>
  <si>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</si>
  <si>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</si>
  <si>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</si>
  <si>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</si>
  <si>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</si>
  <si>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</si>
  <si>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</si>
  <si>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</si>
  <si>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</si>
  <si>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</si>
  <si>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</si>
  <si>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</si>
  <si>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</si>
  <si>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</si>
  <si>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</si>
  <si>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</si>
  <si>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</si>
  <si>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</si>
  <si>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</si>
  <si>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</si>
  <si>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</si>
  <si>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</si>
  <si>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</si>
  <si>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</si>
  <si>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</si>
  <si>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</si>
  <si>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</si>
  <si>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</si>
  <si>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</si>
  <si>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</si>
  <si>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</si>
  <si>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</si>
  <si>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</si>
  <si>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</si>
  <si>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</si>
  <si>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</si>
  <si>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</si>
  <si>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</si>
  <si>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</si>
  <si>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</si>
  <si>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</si>
  <si>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</si>
  <si>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</si>
  <si>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</si>
  <si>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</si>
  <si>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</si>
  <si>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</si>
  <si>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</si>
  <si>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</si>
  <si>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</si>
  <si>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</si>
  <si>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</si>
  <si>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</si>
  <si>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</si>
  <si>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</si>
  <si>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</si>
  <si>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</si>
  <si>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</si>
  <si>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</si>
  <si>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</si>
  <si>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</si>
  <si>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</si>
  <si>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</si>
  <si>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</si>
  <si>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</si>
  <si>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</si>
  <si>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</si>
  <si>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</si>
  <si>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</si>
  <si>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</si>
  <si>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</si>
  <si>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</si>
  <si>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</si>
  <si>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</si>
  <si>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</si>
  <si>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</si>
  <si>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</si>
  <si>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</si>
  <si>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</si>
  <si>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</si>
  <si>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</si>
  <si>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</si>
  <si>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</si>
  <si>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</si>
  <si>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</si>
  <si>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</si>
  <si>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</si>
  <si>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</si>
  <si>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</si>
  <si>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</si>
  <si>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</si>
  <si>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</si>
  <si>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</si>
  <si>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</si>
  <si>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</si>
  <si>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</si>
  <si>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</si>
  <si>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</si>
  <si>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</si>
  <si>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</si>
  <si>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</si>
  <si>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</si>
  <si>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</si>
  <si>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</si>
  <si>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</si>
  <si>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</si>
  <si>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</si>
  <si>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</si>
  <si>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</si>
  <si>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</si>
  <si>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</si>
  <si>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</si>
  <si>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</si>
  <si>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</si>
  <si>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</si>
  <si>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</si>
  <si>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</si>
  <si>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</si>
  <si>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</si>
  <si>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</si>
  <si>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</si>
  <si>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</si>
  <si>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</si>
  <si>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</si>
  <si>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</si>
  <si>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</si>
  <si>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</si>
  <si>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</si>
  <si>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</si>
  <si>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</si>
  <si>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</si>
  <si>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</si>
  <si>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</si>
  <si>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</si>
  <si>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</si>
  <si>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</si>
  <si>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</si>
  <si>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</si>
  <si>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</si>
  <si>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</si>
  <si>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</si>
  <si>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</si>
  <si>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</si>
  <si>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</si>
  <si>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</si>
  <si>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</si>
  <si>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</si>
  <si>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</si>
  <si>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</si>
  <si>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</si>
  <si>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</si>
  <si>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</si>
  <si>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</si>
  <si>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</si>
  <si>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</si>
  <si>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</si>
  <si>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</si>
  <si>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</si>
  <si>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</si>
  <si>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</si>
  <si>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</si>
  <si>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</si>
  <si>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</si>
  <si>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</si>
  <si>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</si>
  <si>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</si>
  <si>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</si>
  <si>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</si>
  <si>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</si>
  <si>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</si>
  <si>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</si>
  <si>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</si>
  <si>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</si>
  <si>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</si>
  <si>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</si>
  <si>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</si>
  <si>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</si>
  <si>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</si>
  <si>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</si>
  <si>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</si>
  <si>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</si>
  <si>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</si>
  <si>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</si>
  <si>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</si>
  <si>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</si>
  <si>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</si>
  <si>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</si>
  <si>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</si>
  <si>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</si>
  <si>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</si>
  <si>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</si>
  <si>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</si>
  <si>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</si>
  <si>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</si>
  <si>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</si>
  <si>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</si>
  <si>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</si>
  <si>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</si>
  <si>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</si>
  <si>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</si>
  <si>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</si>
  <si>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</si>
  <si>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</si>
  <si>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</si>
  <si>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</si>
  <si>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</si>
  <si>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</si>
  <si>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</si>
  <si>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</si>
  <si>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</si>
  <si>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</si>
  <si>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</si>
  <si>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</si>
  <si>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</si>
  <si>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</si>
  <si>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</si>
  <si>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</si>
  <si>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</si>
  <si>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</si>
  <si>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</si>
  <si>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</si>
  <si>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</si>
  <si>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</si>
  <si>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</si>
  <si>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</si>
  <si>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</si>
  <si>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</si>
  <si>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</si>
  <si>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</si>
  <si>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</si>
  <si>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</si>
  <si>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</si>
  <si>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</si>
  <si>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</si>
  <si>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</si>
  <si>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</si>
  <si>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</si>
  <si>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</si>
  <si>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</si>
  <si>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</si>
  <si>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</si>
  <si>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</si>
  <si>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</si>
  <si>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</si>
  <si>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</si>
  <si>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</si>
  <si>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</si>
  <si>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</si>
  <si>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</si>
  <si>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</si>
  <si>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</si>
  <si>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</si>
  <si>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</si>
  <si>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</si>
  <si>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</si>
  <si>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</si>
  <si>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</si>
  <si>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</si>
  <si>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</si>
  <si>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</si>
  <si>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</si>
  <si>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</si>
  <si>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</si>
  <si>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</si>
  <si>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</si>
  <si>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</si>
  <si>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</si>
  <si>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</si>
  <si>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</si>
  <si>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</si>
  <si>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</si>
  <si>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</si>
  <si>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</si>
  <si>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</si>
  <si>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</si>
  <si>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</si>
  <si>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</si>
  <si>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</si>
  <si>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</si>
  <si>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</si>
  <si>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</si>
  <si>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</si>
  <si>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</si>
  <si>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</si>
  <si>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</si>
  <si>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</si>
  <si>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</si>
  <si>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</si>
  <si>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</si>
  <si>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</si>
  <si>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</si>
  <si>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</si>
  <si>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</si>
  <si>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</si>
  <si>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</si>
  <si>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</si>
  <si>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</si>
  <si>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</si>
  <si>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</si>
  <si>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</si>
  <si>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</si>
  <si>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</si>
  <si>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</si>
  <si>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</si>
  <si>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</si>
  <si>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</si>
  <si>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</si>
  <si>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</si>
  <si>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</si>
  <si>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</si>
  <si>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</si>
  <si>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</si>
  <si>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</si>
  <si>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</si>
  <si>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</si>
  <si>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</si>
  <si>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</si>
  <si>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</si>
  <si>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</si>
  <si>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</si>
  <si>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</si>
  <si>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</si>
  <si>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</si>
  <si>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</si>
  <si>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</si>
  <si>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</si>
  <si>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</si>
  <si>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</si>
  <si>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</si>
  <si>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</si>
  <si>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</si>
  <si>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</si>
  <si>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</si>
  <si>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</si>
  <si>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</si>
  <si>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</si>
  <si>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</si>
  <si>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</si>
  <si>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</si>
  <si>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</si>
  <si>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</si>
  <si>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</si>
  <si>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</si>
  <si>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</si>
  <si>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</si>
  <si>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</si>
  <si>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</si>
  <si>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</si>
  <si>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</si>
  <si>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</si>
  <si>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</si>
  <si>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</si>
  <si>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</si>
  <si>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</si>
  <si>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</si>
  <si>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</si>
  <si>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</si>
  <si>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</si>
  <si>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</si>
  <si>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</si>
  <si>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</si>
  <si>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</si>
  <si>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</si>
  <si>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</si>
  <si>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</si>
  <si>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</si>
  <si>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</si>
  <si>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</si>
  <si>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</si>
  <si>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</si>
  <si>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</si>
  <si>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</si>
  <si>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</si>
  <si>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</si>
  <si>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</si>
  <si>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</si>
  <si>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</si>
  <si>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</si>
  <si>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</si>
  <si>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</si>
  <si>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</si>
  <si>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</si>
  <si>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</si>
  <si>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</si>
  <si>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</si>
  <si>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</si>
  <si>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</si>
  <si>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</si>
  <si>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</si>
  <si>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</si>
  <si>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</si>
  <si>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</si>
  <si>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</si>
  <si>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</si>
  <si>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</si>
  <si>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</si>
  <si>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</si>
  <si>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</si>
  <si>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</si>
  <si>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</si>
  <si>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</si>
  <si>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</si>
  <si>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</si>
  <si>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</si>
  <si>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</si>
  <si>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</si>
  <si>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</si>
  <si>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</si>
  <si>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</si>
  <si>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</si>
  <si>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</si>
  <si>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</si>
  <si>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</si>
  <si>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</si>
  <si>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</si>
  <si>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</si>
  <si>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</si>
  <si>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</si>
  <si>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</si>
  <si>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</si>
  <si>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</si>
  <si>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</si>
  <si>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</si>
  <si>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</si>
  <si>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</si>
  <si>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</si>
  <si>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</si>
  <si>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</si>
  <si>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</si>
  <si>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</si>
  <si>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</si>
  <si>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</si>
  <si>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</si>
  <si>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</si>
  <si>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</si>
  <si>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</si>
  <si>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</si>
  <si>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</si>
  <si>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</si>
  <si>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</si>
  <si>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</si>
  <si>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</si>
  <si>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</si>
  <si>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</si>
  <si>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</si>
  <si>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</si>
  <si>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</si>
  <si>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</si>
  <si>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</si>
  <si>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</si>
  <si>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</si>
  <si>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</si>
  <si>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</si>
  <si>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</si>
  <si>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</si>
  <si>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</si>
  <si>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</si>
  <si>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</si>
  <si>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</si>
  <si>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</si>
  <si>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</si>
  <si>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</si>
  <si>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</si>
  <si>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</si>
  <si>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</si>
  <si>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</si>
  <si>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</si>
  <si>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</si>
  <si>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</si>
  <si>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</si>
  <si>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</si>
  <si>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</si>
  <si>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</si>
  <si>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</si>
  <si>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</si>
  <si>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</si>
  <si>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</si>
  <si>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</si>
  <si>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</si>
  <si>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</si>
  <si>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</si>
  <si>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</si>
  <si>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</si>
  <si>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</si>
  <si>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</si>
  <si>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</si>
  <si>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</si>
  <si>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</si>
  <si>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</si>
  <si>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</si>
  <si>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</si>
  <si>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</si>
  <si>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</si>
  <si>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</si>
  <si>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</si>
  <si>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</si>
  <si>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</si>
  <si>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</si>
  <si>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</si>
  <si>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</si>
  <si>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</si>
  <si>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</si>
  <si>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</si>
  <si>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</si>
  <si>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</si>
  <si>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</si>
  <si>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</si>
  <si>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</si>
  <si>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</si>
  <si>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</si>
  <si>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</si>
  <si>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</si>
  <si>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</si>
  <si>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</si>
  <si>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</si>
  <si>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</si>
  <si>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</si>
  <si>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</si>
  <si>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</si>
  <si>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</si>
  <si>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</si>
  <si>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</si>
  <si>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</si>
  <si>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</si>
  <si>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</si>
  <si>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</si>
  <si>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</si>
  <si>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</si>
  <si>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</si>
  <si>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</si>
  <si>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</si>
  <si>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</si>
  <si>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</si>
  <si>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</si>
  <si>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</si>
  <si>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</si>
  <si>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</si>
  <si>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</si>
  <si>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</si>
  <si>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</si>
  <si>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</si>
  <si>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</si>
  <si>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</si>
  <si>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</si>
  <si>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</si>
  <si>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</si>
  <si>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</si>
  <si>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</si>
  <si>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</si>
  <si>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</si>
  <si>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</si>
  <si>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</si>
  <si>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</si>
  <si>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</si>
  <si>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</si>
  <si>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</si>
  <si>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</si>
  <si>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</si>
  <si>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</si>
  <si>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</si>
  <si>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</si>
  <si>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</si>
  <si>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</si>
  <si>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</si>
  <si>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</si>
  <si>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</si>
  <si>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</si>
  <si>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</si>
  <si>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</si>
  <si>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</si>
  <si>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</si>
  <si>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</si>
  <si>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</si>
  <si>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</si>
  <si>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</si>
  <si>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</si>
  <si>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</si>
  <si>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</si>
  <si>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</si>
  <si>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</si>
  <si>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</si>
  <si>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</si>
  <si>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</si>
  <si>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</si>
  <si>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</si>
  <si>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</si>
  <si>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</si>
  <si>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</si>
  <si>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</si>
  <si>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</si>
  <si>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</si>
  <si>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</si>
  <si>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</si>
  <si>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</si>
  <si>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</si>
  <si>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</si>
  <si>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</si>
  <si>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</si>
  <si>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</si>
  <si>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</si>
  <si>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</si>
  <si>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</si>
  <si>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</si>
  <si>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</si>
  <si>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</si>
  <si>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</si>
  <si>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</si>
  <si>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</si>
  <si>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</si>
  <si>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</si>
  <si>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</si>
  <si>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</si>
  <si>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</si>
  <si>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</si>
  <si>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</si>
  <si>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</si>
  <si>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</si>
  <si>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</si>
  <si>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</si>
  <si>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</si>
  <si>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</si>
  <si>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</si>
  <si>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</si>
  <si>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</si>
  <si>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</si>
  <si>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</si>
  <si>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</si>
  <si>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</si>
  <si>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</si>
  <si>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</si>
  <si>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</si>
  <si>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</si>
  <si>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</si>
  <si>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</si>
  <si>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</si>
  <si>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</si>
  <si>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</si>
  <si>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</si>
  <si>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</si>
  <si>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</si>
  <si>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</si>
  <si>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</si>
  <si>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</si>
  <si>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</si>
  <si>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</si>
  <si>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</si>
  <si>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</si>
  <si>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</si>
  <si>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</si>
  <si>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</si>
  <si>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</si>
  <si>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</si>
  <si>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</si>
  <si>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</si>
  <si>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</si>
  <si>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</si>
  <si>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</si>
  <si>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</si>
  <si>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</si>
  <si>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</si>
  <si>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</si>
  <si>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</si>
  <si>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</si>
  <si>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</si>
  <si>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</si>
  <si>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</si>
  <si>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</si>
  <si>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</si>
  <si>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</si>
  <si>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</si>
  <si>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</si>
  <si>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</si>
  <si>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</si>
  <si>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</si>
  <si>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</si>
  <si>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</si>
  <si>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</si>
  <si>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</si>
  <si>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</si>
  <si>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</si>
  <si>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</si>
  <si>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</si>
  <si>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</si>
  <si>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</si>
  <si>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</si>
  <si>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</si>
  <si>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</si>
  <si>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</si>
  <si>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</si>
  <si>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</si>
  <si>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</si>
  <si>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</si>
  <si>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</si>
  <si>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</si>
  <si>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</si>
  <si>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</si>
  <si>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</si>
  <si>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</si>
  <si>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</si>
  <si>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</si>
  <si>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</si>
  <si>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</si>
  <si>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</si>
  <si>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</si>
  <si>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</si>
  <si>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</si>
  <si>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</si>
  <si>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</si>
  <si>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</si>
  <si>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</si>
  <si>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</si>
  <si>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</si>
  <si>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</si>
  <si>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</si>
  <si>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</si>
  <si>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</si>
  <si>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</si>
  <si>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</si>
  <si>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</si>
  <si>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</si>
  <si>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</si>
  <si>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</si>
  <si>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</si>
  <si>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</si>
  <si>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</si>
  <si>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</si>
  <si>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</si>
  <si>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</si>
  <si>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</si>
  <si>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</si>
  <si>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</si>
  <si>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</si>
  <si>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</si>
  <si>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</si>
  <si>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</si>
  <si>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</si>
  <si>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</si>
  <si>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</si>
  <si>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</si>
  <si>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</si>
  <si>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</si>
  <si>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</si>
  <si>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</si>
  <si>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</si>
  <si>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</si>
  <si>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</si>
  <si>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</si>
  <si>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</si>
  <si>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</si>
  <si>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</si>
  <si>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</si>
  <si>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</si>
  <si>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</si>
  <si>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</si>
  <si>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</si>
  <si>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</si>
  <si>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</si>
  <si>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</si>
  <si>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</si>
  <si>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</si>
  <si>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</si>
  <si>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</si>
  <si>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</si>
  <si>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</si>
  <si>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</si>
  <si>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</si>
  <si>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</si>
  <si>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</si>
  <si>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</si>
  <si>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</si>
  <si>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</si>
  <si>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</si>
  <si>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</si>
  <si>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</si>
  <si>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</si>
  <si>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</si>
  <si>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</si>
  <si>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</si>
  <si>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</si>
  <si>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</si>
  <si>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</si>
  <si>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</si>
  <si>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</si>
  <si>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</si>
  <si>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</si>
  <si>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</si>
  <si>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</si>
  <si>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</si>
  <si>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</si>
  <si>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</si>
  <si>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</si>
  <si>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</si>
  <si>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</si>
  <si>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</si>
  <si>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</si>
  <si>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</si>
  <si>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</si>
  <si>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</si>
  <si>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</si>
  <si>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</si>
  <si>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</si>
  <si>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</si>
  <si>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</si>
  <si>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</si>
  <si>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</si>
  <si>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</si>
  <si>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</si>
  <si>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</si>
  <si>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</si>
  <si>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</si>
  <si>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</si>
  <si>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</si>
  <si>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</si>
  <si>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</si>
  <si>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</si>
  <si>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</si>
  <si>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</si>
  <si>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</si>
  <si>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</si>
  <si>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</si>
  <si>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</si>
  <si>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</si>
  <si>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</si>
  <si>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</si>
  <si>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</si>
  <si>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</si>
  <si>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</si>
  <si>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</si>
  <si>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</si>
  <si>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</si>
  <si>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</si>
  <si>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</si>
  <si>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</si>
  <si>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</si>
  <si>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</si>
  <si>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</si>
  <si>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</si>
  <si>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</si>
  <si>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</si>
  <si>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</si>
  <si>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</si>
  <si>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</si>
  <si>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</si>
  <si>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</si>
  <si>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</si>
  <si>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</si>
  <si>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</si>
  <si>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</si>
  <si>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</si>
  <si>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</si>
  <si>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</si>
  <si>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</si>
  <si>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</si>
  <si>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</si>
  <si>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</si>
  <si>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</si>
  <si>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</si>
  <si>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</si>
  <si>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</si>
  <si>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</si>
  <si>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</si>
  <si>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</si>
  <si>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</si>
  <si>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</si>
  <si>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</si>
  <si>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</si>
  <si>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</si>
  <si>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</si>
  <si>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</si>
  <si>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</si>
  <si>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</si>
  <si>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</si>
  <si>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</si>
  <si>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</si>
  <si>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</si>
  <si>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</si>
  <si>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</si>
  <si>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</si>
  <si>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</si>
  <si>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</si>
  <si>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</si>
  <si>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</si>
  <si>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</si>
  <si>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</si>
  <si>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</si>
  <si>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</si>
  <si>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</si>
  <si>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</si>
  <si>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</si>
  <si>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</si>
  <si>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</si>
  <si>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</si>
  <si>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</si>
  <si>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</si>
  <si>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</si>
  <si>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</si>
  <si>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</si>
  <si>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</si>
  <si>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</si>
  <si>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</si>
  <si>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</si>
  <si>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</si>
  <si>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</si>
  <si>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</si>
  <si>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</si>
  <si>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</si>
  <si>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</si>
  <si>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</si>
  <si>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</si>
  <si>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</si>
  <si>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</si>
  <si>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</si>
  <si>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</si>
  <si>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</si>
  <si>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</si>
  <si>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</si>
  <si>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</si>
  <si>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</si>
  <si>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</si>
  <si>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</si>
  <si>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</si>
  <si>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</si>
  <si>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</si>
  <si>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</si>
  <si>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</si>
  <si>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</si>
  <si>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</si>
  <si>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</si>
  <si>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</si>
  <si>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</si>
  <si>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</si>
  <si>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</si>
  <si>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</si>
  <si>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</si>
  <si>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</si>
  <si>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</si>
  <si>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</si>
  <si>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</si>
  <si>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</si>
  <si>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</si>
  <si>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</si>
  <si>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</si>
  <si>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</si>
  <si>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</si>
  <si>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</si>
  <si>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</si>
  <si>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</si>
  <si>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</si>
  <si>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</si>
  <si>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</si>
  <si>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</si>
  <si>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</si>
  <si>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</si>
  <si>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</si>
  <si>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</si>
  <si>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</si>
  <si>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</si>
  <si>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</si>
  <si>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</si>
  <si>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</si>
  <si>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</si>
  <si>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</si>
  <si>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</si>
  <si>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</si>
  <si>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</si>
  <si>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</si>
  <si>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</si>
  <si>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</si>
  <si>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</si>
  <si>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</si>
  <si>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</si>
  <si>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</si>
  <si>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</si>
  <si>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</si>
  <si>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</si>
  <si>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</si>
  <si>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</si>
  <si>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</si>
  <si>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</si>
  <si>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</si>
  <si>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</si>
  <si>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</si>
  <si>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</si>
  <si>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</si>
  <si>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</si>
  <si>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</si>
  <si>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</si>
  <si>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</si>
  <si>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</si>
  <si>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</si>
  <si>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</si>
  <si>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</si>
  <si>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</si>
  <si>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</si>
  <si>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</si>
  <si>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</si>
  <si>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</si>
  <si>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</si>
  <si>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</si>
  <si>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</si>
  <si>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</si>
  <si>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</si>
  <si>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</si>
  <si>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</si>
  <si>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</si>
  <si>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</si>
  <si>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</si>
  <si>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</si>
  <si>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</si>
  <si>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</si>
  <si>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</si>
  <si>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</si>
  <si>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</si>
  <si>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</si>
  <si>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</si>
  <si>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</si>
  <si>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</si>
  <si>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</si>
  <si>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</si>
  <si>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</si>
  <si>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</si>
  <si>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</si>
  <si>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</si>
  <si>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</si>
  <si>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</si>
  <si>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</si>
  <si>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</si>
  <si>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</si>
  <si>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</si>
  <si>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</si>
  <si>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</si>
  <si>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</si>
  <si>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</si>
  <si>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</si>
  <si>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</si>
  <si>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</si>
  <si>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</si>
  <si>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</si>
  <si>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</si>
  <si>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</si>
  <si>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</si>
  <si>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</si>
  <si>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</si>
  <si>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</si>
  <si>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</si>
  <si>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</si>
  <si>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</si>
  <si>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</si>
  <si>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</si>
  <si>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</si>
  <si>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</si>
  <si>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</si>
  <si>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</si>
  <si>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</si>
  <si>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</si>
  <si>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</si>
  <si>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</si>
  <si>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</si>
  <si>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</si>
  <si>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</si>
  <si>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</si>
  <si>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</si>
  <si>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</si>
  <si>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</si>
  <si>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</si>
  <si>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</si>
  <si>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</si>
  <si>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</si>
  <si>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</si>
  <si>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</si>
  <si>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</si>
  <si>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</si>
  <si>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</si>
  <si>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</si>
  <si>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</si>
  <si>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</si>
  <si>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</si>
  <si>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</si>
  <si>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</si>
  <si>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</si>
  <si>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</si>
  <si>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</si>
  <si>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</si>
  <si>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</si>
  <si>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</si>
  <si>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</si>
  <si>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</si>
  <si>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</si>
  <si>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</si>
  <si>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</si>
  <si>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</si>
  <si>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</si>
  <si>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</si>
  <si>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</si>
  <si>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</si>
  <si>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</si>
  <si>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</si>
  <si>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</si>
  <si>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</si>
  <si>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</si>
  <si>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</si>
  <si>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</si>
  <si>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</si>
  <si>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</si>
  <si>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</si>
  <si>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</si>
  <si>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</si>
  <si>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</si>
  <si>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</si>
  <si>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</si>
  <si>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</si>
  <si>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</si>
  <si>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</si>
  <si>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</si>
  <si>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</si>
  <si>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</si>
  <si>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</si>
  <si>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</si>
  <si>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</si>
  <si>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</si>
  <si>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</si>
  <si>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</si>
  <si>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</si>
  <si>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</si>
  <si>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</si>
  <si>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</si>
  <si>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</si>
  <si>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</si>
  <si>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</si>
  <si>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</si>
  <si>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</si>
  <si>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</si>
  <si>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</si>
  <si>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</si>
  <si>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</si>
  <si>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</si>
  <si>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</si>
  <si>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</si>
  <si>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</si>
  <si>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</si>
  <si>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</si>
  <si>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</si>
  <si>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</si>
  <si>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</si>
  <si>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</si>
  <si>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</si>
  <si>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</si>
  <si>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</si>
  <si>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</si>
  <si>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</si>
  <si>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</si>
  <si>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</si>
  <si>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</si>
  <si>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</si>
  <si>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</si>
  <si>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</si>
  <si>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</si>
  <si>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</si>
  <si>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</si>
  <si>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</si>
  <si>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</si>
  <si>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</si>
  <si>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</si>
  <si>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</si>
  <si>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</si>
  <si>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</si>
  <si>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</si>
  <si>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</si>
  <si>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</si>
  <si>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</si>
  <si>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</si>
  <si>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</si>
  <si>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</si>
  <si>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</si>
  <si>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</si>
  <si>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</si>
  <si>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</si>
  <si>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</si>
  <si>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</si>
  <si>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</si>
  <si>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</si>
  <si>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</si>
  <si>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</si>
  <si>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</si>
  <si>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</si>
  <si>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</si>
  <si>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</si>
  <si>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</si>
  <si>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</si>
  <si>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</si>
  <si>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</si>
  <si>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</si>
  <si>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</si>
  <si>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</si>
  <si>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</si>
  <si>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</si>
  <si>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</si>
  <si>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</si>
  <si>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</si>
  <si>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</si>
  <si>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</si>
  <si>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</si>
  <si>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</si>
  <si>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</si>
  <si>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</si>
  <si>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</si>
  <si>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</si>
  <si>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</si>
  <si>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</si>
  <si>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</si>
  <si>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</si>
  <si>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</si>
  <si>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</si>
  <si>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</si>
  <si>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</si>
  <si>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</si>
  <si>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</si>
  <si>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</si>
  <si>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</si>
  <si>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</si>
  <si>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</si>
  <si>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</si>
  <si>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</si>
  <si>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</si>
  <si>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</si>
  <si>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</si>
  <si>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</si>
  <si>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</si>
  <si>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</si>
  <si>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</si>
  <si>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</si>
  <si>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</si>
  <si>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</si>
  <si>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</si>
  <si>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</si>
  <si>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</si>
  <si>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</si>
  <si>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</si>
  <si>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</si>
  <si>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</si>
  <si>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</si>
  <si>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</si>
  <si>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</si>
  <si>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</si>
  <si>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</si>
  <si>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</si>
  <si>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</si>
  <si>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</si>
  <si>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</si>
  <si>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</si>
  <si>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</si>
  <si>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</si>
  <si>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</si>
  <si>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</si>
  <si>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</si>
  <si>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</si>
  <si>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</si>
  <si>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</si>
  <si>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</si>
  <si>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</si>
  <si>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</si>
  <si>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</si>
  <si>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</si>
  <si>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</si>
  <si>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</si>
  <si>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</si>
  <si>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</si>
  <si>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</si>
  <si>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</si>
  <si>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</si>
  <si>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</si>
  <si>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</si>
  <si>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</si>
  <si>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</si>
  <si>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</si>
  <si>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</si>
  <si>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</si>
  <si>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</si>
  <si>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</si>
  <si>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</si>
  <si>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</si>
  <si>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</si>
  <si>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</si>
  <si>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</si>
  <si>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</si>
  <si>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</si>
  <si>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</si>
  <si>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</si>
  <si>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</si>
  <si>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</si>
  <si>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</si>
  <si>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</si>
  <si>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</si>
  <si>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</si>
  <si>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</si>
  <si>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</si>
  <si>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</si>
  <si>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</si>
  <si>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</si>
  <si>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</si>
  <si>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</si>
  <si>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</si>
  <si>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</si>
  <si>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</si>
  <si>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</si>
  <si>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</si>
  <si>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</si>
  <si>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</si>
  <si>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</si>
  <si>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</si>
  <si>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</si>
  <si>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</si>
  <si>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</si>
  <si>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</si>
  <si>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</si>
  <si>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</si>
  <si>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</si>
  <si>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</si>
  <si>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</si>
  <si>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</si>
  <si>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</si>
  <si>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</si>
  <si>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</si>
  <si>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</si>
  <si>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</si>
  <si>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</si>
  <si>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</si>
  <si>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</si>
  <si>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</si>
  <si>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</si>
  <si>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</si>
  <si>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</si>
  <si>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</si>
  <si>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</si>
  <si>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</si>
  <si>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</si>
  <si>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</si>
  <si>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</si>
  <si>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</si>
  <si>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</si>
  <si>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</si>
  <si>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</si>
  <si>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</si>
  <si>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</si>
  <si>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</si>
  <si>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</si>
  <si>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</si>
  <si>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</si>
  <si>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</si>
  <si>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</si>
  <si>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</si>
  <si>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</si>
  <si>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</si>
  <si>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</si>
  <si>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</si>
  <si>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</si>
  <si>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</si>
  <si>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</si>
  <si>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</si>
  <si>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</si>
  <si>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</si>
  <si>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</si>
  <si>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</si>
  <si>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</si>
  <si>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</si>
  <si>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</si>
  <si>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</si>
  <si>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</si>
  <si>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</si>
  <si>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</si>
  <si>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</si>
  <si>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</si>
  <si>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</si>
  <si>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</si>
  <si>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</si>
  <si>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</si>
  <si>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</si>
  <si>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</si>
  <si>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</si>
  <si>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</si>
  <si>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</si>
  <si>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</si>
  <si>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</si>
  <si>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</si>
  <si>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</si>
  <si>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</si>
  <si>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</si>
  <si>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</si>
  <si>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</si>
  <si>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</si>
  <si>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</si>
  <si>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</si>
  <si>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</si>
  <si>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</si>
  <si>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</si>
  <si>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</si>
  <si>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</si>
  <si>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</si>
  <si>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</si>
  <si>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</si>
  <si>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</si>
  <si>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</si>
  <si>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</si>
  <si>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</si>
  <si>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</si>
  <si>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</si>
  <si>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</si>
  <si>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</si>
  <si>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</si>
  <si>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</si>
  <si>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</si>
  <si>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</si>
  <si>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</si>
  <si>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</si>
  <si>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</si>
  <si>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</si>
  <si>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</si>
  <si>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</si>
  <si>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</si>
  <si>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</si>
  <si>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</si>
  <si>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</si>
  <si>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</si>
  <si>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</si>
  <si>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</si>
  <si>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</si>
  <si>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</si>
  <si>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</si>
  <si>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</si>
  <si>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</si>
  <si>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</si>
  <si>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</si>
  <si>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</si>
  <si>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</si>
  <si>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</si>
  <si>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</si>
  <si>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</si>
  <si>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</si>
  <si>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</si>
  <si>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</si>
  <si>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</si>
  <si>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</si>
  <si>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</si>
  <si>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</si>
  <si>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</si>
  <si>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</si>
  <si>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</si>
  <si>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</si>
  <si>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</si>
  <si>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</si>
  <si>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</si>
  <si>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</si>
  <si>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</si>
  <si>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</si>
  <si>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</si>
  <si>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</si>
  <si>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</si>
  <si>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</si>
  <si>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</si>
  <si>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</si>
  <si>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</si>
  <si>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</si>
  <si>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</si>
  <si>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</si>
  <si>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</si>
  <si>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</si>
  <si>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</si>
  <si>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</si>
  <si>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</si>
  <si>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</si>
  <si>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</si>
  <si>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</si>
  <si>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</si>
  <si>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</si>
  <si>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</si>
  <si>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</si>
  <si>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</si>
  <si>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</si>
  <si>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</si>
  <si>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</si>
  <si>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</si>
  <si>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</si>
  <si>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</si>
  <si>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</si>
  <si>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</si>
  <si>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</si>
  <si>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</si>
  <si>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</si>
  <si>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</si>
  <si>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</si>
  <si>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</si>
  <si>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</si>
  <si>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</si>
  <si>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</si>
  <si>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</si>
  <si>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</si>
  <si>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</si>
  <si>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</si>
  <si>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</si>
  <si>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</si>
  <si>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</si>
  <si>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</si>
  <si>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</si>
  <si>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</si>
  <si>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</si>
  <si>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</si>
  <si>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</si>
  <si>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</si>
  <si>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</si>
  <si>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</si>
  <si>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</si>
  <si>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</si>
  <si>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</si>
  <si>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</si>
  <si>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</si>
  <si>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</si>
  <si>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</si>
  <si>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</si>
  <si>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</si>
  <si>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</si>
  <si>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</si>
  <si>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</si>
  <si>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</si>
  <si>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</si>
  <si>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</si>
  <si>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</si>
  <si>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</si>
  <si>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</si>
  <si>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</si>
  <si>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</si>
  <si>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</si>
  <si>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</si>
  <si>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</si>
  <si>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</si>
  <si>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</si>
  <si>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</si>
  <si>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</si>
  <si>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</si>
  <si>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</si>
  <si>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</si>
  <si>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</si>
  <si>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</si>
  <si>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</si>
  <si>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</si>
  <si>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</si>
  <si>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</si>
  <si>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</si>
  <si>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</si>
  <si>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</si>
  <si>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</si>
  <si>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</si>
  <si>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</si>
  <si>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</si>
  <si>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</si>
  <si>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</si>
  <si>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</si>
  <si>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</si>
  <si>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</si>
  <si>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</si>
  <si>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</si>
  <si>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</si>
  <si>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</si>
  <si>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</si>
  <si>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</si>
  <si>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</si>
  <si>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</si>
  <si>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</si>
  <si>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</si>
  <si>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</si>
  <si>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</si>
  <si>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</si>
  <si>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</si>
  <si>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</si>
  <si>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</si>
  <si>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</si>
  <si>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</si>
  <si>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</si>
  <si>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</si>
  <si>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</si>
  <si>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</si>
  <si>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</si>
  <si>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</si>
  <si>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</si>
  <si>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</si>
  <si>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</si>
  <si>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</si>
  <si>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</si>
  <si>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</si>
  <si>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</si>
  <si>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</si>
  <si>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</si>
  <si>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</si>
  <si>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</si>
  <si>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</si>
  <si>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</si>
  <si>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</si>
  <si>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</si>
  <si>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</si>
  <si>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</si>
  <si>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</si>
  <si>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</si>
  <si>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</si>
  <si>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</si>
  <si>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</si>
  <si>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</si>
  <si>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</si>
  <si>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</si>
  <si>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</si>
  <si>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</si>
  <si>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</si>
  <si>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</si>
  <si>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</si>
  <si>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</si>
  <si>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</si>
  <si>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</si>
  <si>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</si>
  <si>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</si>
  <si>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</si>
  <si>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</si>
  <si>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</si>
  <si>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</si>
  <si>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</si>
  <si>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</si>
  <si>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</si>
  <si>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</si>
  <si>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</si>
  <si>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</si>
  <si>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</si>
  <si>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</si>
  <si>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</si>
  <si>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</si>
  <si>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</si>
  <si>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</si>
  <si>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</si>
  <si>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</si>
  <si>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</si>
  <si>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</si>
  <si>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</si>
  <si>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</si>
  <si>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</si>
  <si>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</si>
  <si>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</si>
  <si>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</si>
  <si>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</si>
  <si>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</si>
  <si>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</si>
  <si>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</si>
  <si>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</si>
  <si>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</si>
  <si>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</si>
  <si>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</si>
  <si>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</si>
  <si>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</si>
  <si>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</si>
  <si>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</si>
  <si>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</si>
  <si>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</si>
  <si>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</si>
  <si>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</si>
  <si>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</si>
  <si>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</si>
  <si>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</si>
  <si>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</si>
  <si>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</si>
  <si>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</si>
  <si>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</si>
  <si>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</si>
  <si>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</si>
  <si>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</si>
  <si>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</si>
  <si>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</si>
  <si>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</si>
  <si>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</si>
  <si>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</si>
  <si>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</si>
  <si>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</si>
  <si>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</si>
  <si>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</si>
  <si>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</si>
  <si>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</si>
  <si>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</si>
  <si>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</si>
  <si>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</si>
  <si>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</si>
  <si>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</si>
  <si>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</si>
  <si>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</si>
  <si>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</si>
  <si>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</si>
  <si>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</si>
  <si>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</si>
  <si>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</si>
  <si>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</si>
  <si>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</si>
  <si>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</si>
  <si>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</si>
  <si>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</si>
  <si>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</si>
  <si>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</si>
  <si>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</si>
  <si>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</si>
  <si>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</si>
  <si>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</si>
  <si>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</si>
  <si>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</si>
  <si>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</si>
  <si>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</si>
  <si>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</si>
  <si>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</si>
  <si>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</si>
  <si>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</si>
  <si>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</si>
  <si>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</si>
  <si>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</si>
  <si>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</si>
  <si>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</si>
  <si>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</si>
  <si>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</si>
  <si>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</si>
  <si>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</si>
  <si>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</si>
  <si>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</si>
  <si>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</si>
  <si>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</si>
  <si>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</si>
  <si>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</si>
  <si>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</si>
  <si>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</si>
  <si>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</si>
  <si>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</si>
  <si>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</si>
  <si>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</si>
  <si>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</si>
  <si>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</si>
  <si>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</si>
  <si>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</si>
  <si>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</si>
  <si>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</si>
  <si>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</si>
  <si>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</si>
  <si>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</si>
  <si>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</si>
  <si>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</si>
  <si>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</si>
  <si>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</si>
  <si>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</si>
  <si>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</si>
  <si>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</si>
  <si>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</si>
  <si>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</si>
  <si>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</si>
  <si>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</si>
  <si>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</si>
  <si>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</si>
  <si>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</si>
  <si>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</si>
  <si>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</si>
  <si>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</si>
  <si>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</si>
  <si>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</si>
  <si>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</si>
  <si>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</si>
  <si>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</si>
  <si>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</si>
  <si>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</si>
  <si>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</si>
  <si>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</si>
  <si>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</si>
  <si>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</si>
  <si>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</si>
  <si>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</si>
  <si>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</si>
  <si>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</si>
  <si>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</si>
  <si>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</si>
  <si>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</si>
  <si>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</si>
  <si>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</si>
  <si>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</si>
  <si>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</si>
  <si>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</si>
  <si>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</si>
  <si>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</si>
  <si>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</si>
  <si>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</si>
  <si>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</si>
  <si>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</si>
  <si>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</si>
  <si>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</si>
  <si>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</si>
  <si>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</si>
  <si>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</si>
  <si>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</si>
  <si>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</si>
  <si>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</si>
  <si>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</si>
  <si>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</si>
  <si>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</si>
  <si>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</si>
  <si>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</si>
  <si>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</si>
  <si>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</si>
  <si>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</si>
  <si>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</si>
  <si>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</si>
  <si>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</si>
  <si>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</si>
  <si>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</si>
  <si>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</si>
  <si>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</si>
  <si>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</si>
  <si>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</si>
  <si>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</si>
  <si>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</si>
  <si>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</si>
  <si>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</si>
  <si>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</si>
  <si>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</si>
  <si>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</si>
  <si>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</si>
  <si>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</si>
  <si>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</si>
  <si>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</si>
  <si>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</si>
  <si>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</si>
  <si>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</si>
  <si>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</si>
  <si>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</si>
  <si>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</si>
  <si>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</si>
  <si>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</si>
  <si>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</si>
  <si>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</si>
  <si>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</si>
  <si>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</si>
  <si>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</si>
  <si>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</si>
  <si>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</si>
  <si>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</si>
  <si>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</si>
  <si>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</si>
  <si>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</si>
  <si>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</si>
  <si>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</si>
  <si>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</si>
  <si>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</si>
  <si>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</si>
  <si>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</si>
  <si>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</si>
  <si>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</si>
  <si>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</si>
  <si>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</si>
  <si>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</si>
  <si>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</si>
  <si>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</si>
  <si>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</si>
  <si>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</si>
  <si>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</si>
  <si>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</si>
  <si>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</si>
  <si>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</si>
  <si>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</si>
  <si>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</si>
  <si>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</si>
  <si>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</si>
  <si>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</si>
  <si>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</si>
  <si>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</si>
  <si>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</si>
  <si>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</si>
  <si>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</si>
  <si>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</si>
  <si>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</si>
  <si>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</si>
  <si>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</si>
  <si>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</si>
  <si>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</si>
  <si>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</si>
  <si>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</si>
  <si>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</si>
  <si>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</si>
  <si>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</si>
  <si>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</si>
  <si>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</si>
  <si>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</si>
  <si>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</si>
  <si>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</si>
  <si>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</si>
  <si>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</si>
  <si>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</si>
  <si>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</si>
  <si>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</si>
  <si>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</si>
  <si>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</si>
  <si>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</si>
  <si>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</si>
  <si>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</si>
  <si>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</si>
  <si>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</si>
  <si>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</si>
  <si>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</si>
  <si>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</si>
  <si>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</si>
  <si>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</si>
  <si>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</si>
  <si>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</si>
  <si>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</si>
  <si>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</si>
  <si>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</si>
  <si>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</si>
  <si>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</si>
  <si>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</si>
  <si>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</si>
  <si>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</si>
  <si>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</si>
  <si>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</si>
  <si>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</si>
  <si>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</si>
  <si>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</si>
  <si>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</si>
  <si>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</si>
  <si>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</si>
  <si>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</si>
  <si>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</si>
  <si>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</si>
  <si>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</si>
  <si>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</si>
  <si>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</si>
  <si>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</si>
  <si>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</si>
  <si>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</si>
  <si>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</si>
  <si>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</si>
  <si>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</si>
  <si>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</si>
  <si>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</si>
  <si>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</si>
  <si>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</si>
  <si>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</si>
  <si>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</si>
  <si>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</si>
  <si>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</si>
  <si>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</si>
  <si>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</si>
  <si>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</si>
  <si>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</si>
  <si>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</si>
  <si>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</si>
  <si>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</si>
  <si>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</si>
  <si>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</si>
  <si>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</si>
  <si>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</si>
  <si>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</si>
  <si>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</si>
  <si>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</si>
  <si>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</si>
  <si>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</si>
  <si>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</si>
  <si>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</si>
  <si>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</si>
  <si>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</si>
  <si>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</si>
  <si>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</si>
  <si>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</si>
  <si>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</si>
  <si>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</si>
  <si>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</si>
  <si>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</si>
  <si>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</si>
  <si>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</si>
  <si>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</si>
  <si>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</si>
  <si>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</si>
  <si>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</si>
  <si>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</si>
  <si>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</si>
  <si>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</si>
  <si>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</si>
  <si>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</si>
  <si>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</si>
  <si>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</si>
  <si>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</si>
  <si>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</si>
  <si>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</si>
  <si>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</si>
  <si>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</si>
  <si>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</si>
  <si>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</si>
  <si>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</si>
  <si>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</si>
  <si>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</si>
  <si>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</si>
  <si>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</si>
  <si>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</si>
  <si>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</si>
  <si>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</si>
  <si>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</si>
  <si>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</si>
  <si>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</si>
  <si>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</si>
  <si>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</si>
  <si>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</si>
  <si>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</si>
  <si>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</si>
  <si>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</si>
  <si>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</si>
  <si>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</si>
  <si>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</si>
  <si>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</si>
  <si>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</si>
  <si>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</si>
  <si>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</si>
  <si>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</si>
  <si>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</si>
  <si>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</si>
  <si>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</si>
  <si>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</si>
  <si>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</si>
  <si>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</si>
  <si>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</si>
  <si>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</si>
  <si>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</si>
  <si>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</si>
  <si>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</si>
  <si>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</si>
  <si>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</si>
  <si>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</si>
  <si>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</si>
  <si>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</si>
  <si>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</si>
  <si>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</si>
  <si>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</si>
  <si>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</si>
  <si>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</si>
  <si>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</si>
  <si>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</si>
  <si>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</si>
  <si>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</si>
  <si>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</si>
  <si>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</si>
  <si>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</si>
  <si>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</si>
  <si>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</si>
  <si>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</si>
  <si>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</si>
  <si>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</si>
  <si>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</si>
  <si>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</si>
  <si>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</si>
  <si>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</si>
  <si>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</si>
  <si>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</si>
  <si>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</si>
  <si>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</si>
  <si>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</si>
  <si>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</si>
  <si>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</si>
  <si>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</si>
  <si>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</si>
  <si>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</si>
  <si>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</si>
  <si>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</si>
  <si>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</si>
  <si>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</si>
  <si>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</si>
  <si>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</si>
  <si>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</si>
  <si>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</si>
  <si>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</si>
  <si>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</si>
  <si>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</si>
  <si>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</si>
  <si>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</si>
  <si>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</si>
  <si>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</si>
  <si>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</si>
  <si>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</si>
  <si>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</si>
  <si>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</si>
  <si>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</si>
  <si>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</si>
  <si>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</si>
  <si>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</si>
  <si>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</si>
  <si>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</si>
  <si>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</si>
  <si>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</si>
  <si>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</si>
  <si>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</si>
  <si>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</si>
  <si>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</si>
  <si>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</si>
  <si>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</si>
  <si>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</si>
  <si>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</si>
  <si>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</si>
  <si>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</si>
  <si>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</si>
  <si>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</si>
  <si>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</si>
  <si>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</si>
  <si>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</si>
  <si>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</si>
  <si>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</si>
  <si>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</si>
  <si>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</si>
  <si>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</si>
  <si>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</si>
  <si>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</si>
  <si>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</si>
  <si>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</si>
  <si>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</si>
  <si>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</si>
  <si>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</si>
  <si>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</si>
  <si>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</si>
  <si>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</si>
  <si>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</si>
  <si>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</si>
  <si>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</si>
  <si>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</si>
  <si>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</si>
  <si>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</si>
  <si>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</si>
  <si>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</si>
  <si>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</si>
  <si>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</si>
  <si>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</si>
  <si>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</si>
  <si>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</si>
  <si>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</si>
  <si>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</si>
  <si>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</si>
  <si>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</si>
  <si>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</si>
  <si>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</si>
  <si>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</si>
  <si>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</si>
  <si>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</si>
  <si>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</si>
  <si>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</si>
  <si>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</si>
  <si>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</si>
  <si>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</si>
  <si>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</si>
  <si>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</si>
  <si>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</si>
  <si>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</si>
  <si>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</si>
  <si>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</si>
  <si>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</si>
  <si>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</si>
  <si>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</si>
  <si>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</si>
  <si>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</si>
  <si>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</si>
  <si>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</si>
  <si>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</si>
  <si>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</si>
  <si>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</si>
  <si>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</si>
  <si>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</si>
  <si>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</si>
  <si>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</si>
  <si>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</si>
  <si>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</si>
  <si>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</si>
  <si>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</si>
  <si>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</si>
  <si>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</si>
  <si>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</si>
  <si>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</si>
  <si>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</si>
  <si>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</si>
  <si>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</si>
  <si>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</si>
  <si>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</si>
  <si>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</si>
  <si>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</si>
  <si>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</si>
  <si>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</si>
  <si>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</si>
  <si>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</si>
  <si>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</si>
  <si>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</si>
  <si>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</si>
  <si>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</si>
  <si>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</si>
  <si>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</si>
  <si>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</si>
  <si>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</si>
  <si>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</si>
  <si>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</si>
  <si>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</si>
  <si>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</si>
  <si>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</si>
  <si>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</si>
  <si>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</si>
  <si>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</si>
  <si>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</si>
  <si>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</si>
  <si>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</si>
  <si>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</si>
  <si>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</si>
  <si>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</si>
  <si>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</si>
  <si>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</si>
  <si>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</si>
  <si>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</si>
  <si>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</si>
  <si>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</si>
  <si>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</si>
  <si>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</si>
  <si>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</si>
  <si>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</si>
  <si>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</si>
  <si>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</si>
  <si>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</si>
  <si>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</si>
  <si>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</si>
  <si>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</si>
  <si>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</si>
  <si>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</si>
  <si>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</si>
  <si>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</si>
  <si>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</si>
  <si>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</si>
  <si>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</si>
  <si>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</si>
  <si>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</si>
  <si>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</si>
  <si>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</si>
  <si>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</si>
  <si>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</si>
  <si>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</si>
  <si>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</si>
  <si>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</si>
  <si>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</si>
  <si>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</si>
  <si>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</si>
  <si>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</si>
  <si>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</si>
  <si>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</si>
  <si>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</si>
  <si>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</si>
  <si>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</si>
  <si>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</si>
  <si>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</si>
  <si>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</si>
  <si>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</si>
  <si>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</si>
  <si>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</si>
  <si>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</si>
  <si>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</si>
  <si>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</si>
  <si>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</si>
  <si>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</si>
  <si>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</si>
  <si>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</si>
  <si>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</si>
  <si>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</si>
  <si>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</si>
  <si>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</si>
  <si>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</si>
  <si>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</si>
  <si>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</si>
  <si>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</si>
  <si>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</si>
  <si>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</si>
  <si>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</si>
  <si>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</si>
  <si>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</si>
  <si>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</si>
  <si>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</si>
  <si>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</si>
  <si>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</si>
  <si>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</si>
  <si>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</si>
  <si>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</si>
  <si>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</si>
  <si>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</si>
  <si>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</si>
  <si>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</si>
  <si>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</si>
  <si>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</si>
  <si>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</si>
  <si>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</si>
  <si>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</si>
  <si>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</si>
  <si>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</si>
  <si>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</si>
  <si>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</si>
  <si>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</si>
  <si>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</si>
  <si>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</si>
  <si>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</si>
  <si>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</si>
  <si>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</si>
  <si>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</si>
  <si>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</si>
  <si>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</si>
  <si>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</si>
  <si>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</si>
  <si>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</si>
  <si>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</si>
  <si>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</si>
  <si>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</si>
  <si>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</si>
  <si>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</si>
  <si>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</si>
  <si>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</si>
  <si>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</si>
  <si>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</si>
  <si>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</si>
  <si>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</si>
  <si>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</si>
  <si>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</si>
  <si>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</si>
  <si>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</si>
  <si>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</si>
  <si>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</si>
  <si>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</si>
  <si>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</si>
  <si>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</si>
  <si>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</si>
  <si>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</si>
  <si>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</si>
  <si>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</si>
  <si>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</si>
  <si>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</si>
  <si>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</si>
  <si>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</si>
  <si>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</si>
  <si>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</si>
  <si>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</si>
  <si>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</si>
  <si>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</si>
  <si>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</si>
  <si>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</si>
  <si>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</si>
  <si>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</si>
  <si>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</si>
  <si>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</si>
  <si>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</si>
  <si>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</si>
  <si>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</si>
  <si>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</si>
  <si>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</si>
  <si>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</si>
  <si>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</si>
  <si>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</si>
  <si>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</si>
  <si>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</si>
  <si>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</si>
  <si>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</si>
  <si>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</si>
  <si>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</si>
  <si>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</si>
  <si>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</si>
  <si>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</si>
  <si>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</si>
  <si>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</si>
  <si>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</si>
  <si>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</si>
  <si>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</si>
  <si>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</si>
  <si>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</si>
  <si>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</si>
  <si>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</si>
  <si>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</si>
  <si>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</si>
  <si>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</si>
  <si>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</si>
  <si>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</si>
  <si>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</si>
  <si>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</si>
  <si>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</si>
  <si>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</si>
  <si>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</si>
  <si>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</si>
  <si>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</si>
  <si>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</si>
  <si>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</si>
  <si>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</si>
  <si>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</si>
  <si>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</si>
  <si>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</si>
  <si>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</si>
  <si>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</si>
  <si>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</si>
  <si>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</si>
  <si>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</si>
  <si>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</si>
  <si>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</si>
  <si>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</si>
  <si>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</si>
  <si>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</si>
  <si>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</si>
  <si>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</si>
  <si>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</si>
  <si>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</si>
  <si>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</si>
  <si>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</si>
  <si>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</si>
  <si>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</si>
  <si>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</si>
  <si>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</si>
  <si>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</si>
  <si>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</si>
  <si>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</si>
  <si>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</si>
  <si>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</si>
  <si>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</si>
  <si>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</si>
  <si>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</si>
  <si>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</si>
  <si>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</si>
  <si>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</si>
  <si>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</si>
  <si>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</si>
  <si>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</si>
  <si>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</si>
  <si>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</si>
  <si>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</si>
  <si>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</si>
  <si>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</si>
  <si>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</si>
  <si>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</si>
  <si>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</si>
  <si>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</si>
  <si>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</si>
  <si>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</si>
  <si>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</si>
  <si>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</si>
  <si>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</si>
  <si>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</si>
  <si>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</si>
  <si>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</si>
  <si>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</si>
  <si>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</si>
  <si>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</si>
  <si>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</si>
  <si>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</si>
  <si>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</si>
  <si>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</si>
  <si>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</si>
  <si>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</si>
  <si>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</si>
  <si>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</si>
  <si>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</si>
  <si>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</si>
  <si>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</si>
  <si>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</si>
  <si>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</si>
  <si>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</si>
  <si>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</si>
  <si>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</si>
  <si>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</si>
  <si>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</si>
  <si>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</si>
  <si>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</si>
  <si>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</si>
  <si>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</si>
  <si>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</si>
  <si>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</si>
  <si>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</si>
  <si>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</si>
  <si>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</si>
  <si>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</si>
  <si>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</si>
  <si>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</si>
  <si>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</si>
  <si>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</si>
  <si>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</si>
  <si>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</si>
  <si>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</si>
  <si>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</si>
  <si>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</si>
  <si>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</si>
  <si>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</si>
  <si>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</si>
  <si>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</si>
  <si>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</si>
  <si>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</si>
  <si>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</si>
  <si>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</si>
  <si>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</si>
  <si>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</si>
  <si>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</si>
  <si>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</si>
  <si>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</si>
  <si>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</si>
  <si>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</si>
  <si>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</si>
  <si>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</si>
  <si>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</si>
  <si>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</si>
  <si>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</si>
  <si>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</si>
  <si>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</si>
  <si>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</si>
  <si>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</si>
  <si>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</si>
  <si>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</si>
  <si>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</si>
  <si>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</si>
  <si>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</si>
  <si>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</si>
  <si>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</si>
  <si>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</si>
  <si>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</si>
  <si>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</si>
  <si>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</si>
  <si>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</si>
  <si>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</si>
  <si>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</si>
  <si>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</si>
  <si>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</si>
  <si>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</si>
  <si>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</si>
  <si>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</si>
  <si>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</si>
  <si>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</si>
  <si>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</si>
  <si>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</si>
  <si>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</si>
  <si>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</si>
  <si>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</si>
  <si>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</si>
  <si>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</si>
  <si>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</si>
  <si>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</si>
  <si>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</si>
  <si>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</si>
  <si>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</si>
  <si>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</si>
  <si>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</si>
  <si>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</si>
  <si>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</si>
  <si>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</si>
  <si>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</si>
  <si>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</si>
  <si>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</si>
  <si>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</si>
  <si>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</si>
  <si>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</si>
  <si>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</si>
  <si>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</si>
  <si>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</si>
  <si>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</si>
  <si>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</si>
  <si>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</si>
  <si>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</si>
  <si>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</si>
  <si>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</si>
  <si>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</si>
  <si>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</si>
  <si>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</si>
  <si>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</si>
  <si>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</si>
  <si>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</si>
  <si>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</si>
  <si>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</si>
  <si>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</si>
  <si>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</si>
  <si>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</si>
  <si>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</si>
  <si>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</si>
  <si>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</si>
  <si>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</si>
  <si>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</si>
  <si>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</si>
  <si>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</si>
  <si>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</si>
  <si>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</si>
  <si>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</si>
  <si>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</si>
  <si>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</si>
  <si>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</si>
  <si>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</si>
  <si>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</si>
  <si>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</si>
  <si>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</si>
  <si>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</si>
  <si>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</si>
  <si>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</si>
  <si>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</si>
  <si>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</si>
  <si>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</si>
  <si>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</si>
  <si>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</si>
  <si>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</si>
  <si>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</si>
  <si>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</si>
  <si>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</si>
  <si>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</si>
  <si>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</si>
  <si>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</si>
  <si>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</si>
  <si>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</si>
  <si>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</si>
  <si>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</si>
  <si>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</si>
  <si>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</si>
  <si>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</si>
  <si>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</si>
  <si>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</si>
  <si>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</si>
  <si>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</si>
  <si>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</si>
  <si>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</si>
  <si>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</si>
  <si>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</si>
  <si>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</si>
  <si>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</si>
  <si>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</si>
  <si>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</si>
  <si>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</si>
  <si>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</si>
  <si>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</si>
  <si>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</si>
  <si>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</si>
  <si>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</si>
  <si>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</si>
  <si>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</si>
  <si>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</si>
  <si>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</si>
  <si>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</si>
  <si>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</si>
  <si>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</si>
  <si>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</si>
  <si>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</si>
  <si>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</si>
  <si>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</si>
  <si>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</si>
  <si>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</si>
  <si>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</si>
  <si>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</si>
  <si>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</si>
  <si>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</si>
  <si>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</si>
  <si>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</si>
  <si>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</si>
  <si>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</si>
  <si>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</si>
  <si>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</si>
  <si>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</si>
  <si>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</si>
  <si>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</si>
  <si>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</si>
  <si>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</si>
  <si>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</si>
  <si>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</si>
  <si>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</si>
  <si>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</si>
  <si>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</si>
  <si>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</si>
  <si>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</si>
  <si>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</si>
  <si>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</si>
  <si>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</si>
  <si>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</si>
  <si>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</si>
  <si>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</si>
  <si>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</si>
  <si>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</si>
  <si>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</si>
  <si>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</si>
  <si>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</si>
  <si>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</si>
  <si>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</si>
  <si>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</si>
  <si>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</si>
  <si>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</si>
  <si>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</si>
  <si>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</si>
  <si>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</si>
  <si>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</si>
  <si>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</si>
  <si>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</si>
  <si>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</si>
  <si>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</si>
  <si>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</si>
  <si>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</si>
  <si>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</si>
  <si>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</si>
  <si>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</si>
  <si>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</si>
  <si>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</si>
  <si>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</si>
  <si>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</si>
  <si>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</si>
  <si>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</si>
  <si>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</si>
  <si>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</si>
  <si>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</si>
  <si>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</si>
  <si>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</si>
  <si>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</si>
  <si>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</si>
  <si>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</si>
  <si>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</si>
  <si>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</si>
  <si>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</si>
  <si>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</si>
  <si>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</si>
  <si>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</si>
  <si>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</si>
  <si>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</si>
  <si>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</si>
  <si>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</si>
  <si>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</si>
  <si>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</si>
  <si>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</si>
  <si>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</si>
  <si>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</si>
  <si>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</si>
  <si>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</si>
  <si>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</si>
  <si>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</si>
  <si>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</si>
  <si>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</si>
  <si>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</si>
  <si>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</si>
  <si>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</si>
  <si>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</si>
  <si>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</si>
  <si>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</si>
  <si>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</si>
  <si>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</si>
  <si>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</si>
  <si>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</si>
  <si>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</si>
  <si>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</si>
  <si>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</si>
  <si>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</si>
  <si>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</si>
  <si>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</si>
  <si>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</si>
  <si>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</si>
  <si>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</si>
  <si>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</si>
  <si>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</si>
  <si>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</si>
  <si>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</si>
  <si>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</si>
  <si>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</si>
  <si>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</si>
  <si>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</si>
  <si>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</si>
  <si>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</si>
  <si>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</si>
  <si>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</si>
  <si>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</si>
  <si>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</si>
  <si>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</si>
  <si>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</si>
  <si>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</si>
  <si>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</si>
  <si>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</si>
  <si>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</si>
  <si>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</si>
  <si>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</si>
  <si>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</si>
  <si>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</si>
  <si>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</si>
  <si>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</si>
  <si>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</si>
  <si>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</si>
  <si>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</si>
  <si>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</si>
  <si>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</si>
  <si>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</si>
  <si>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</si>
  <si>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</si>
  <si>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</si>
  <si>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</si>
  <si>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</si>
  <si>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</si>
  <si>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</si>
  <si>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</si>
  <si>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</si>
  <si>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</si>
  <si>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</si>
  <si>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</si>
  <si>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</si>
  <si>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</si>
  <si>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</si>
  <si>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</si>
  <si>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</si>
  <si>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</si>
  <si>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</si>
  <si>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</si>
  <si>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</si>
  <si>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</si>
  <si>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</si>
  <si>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</si>
  <si>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</si>
  <si>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</si>
  <si>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</si>
  <si>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</si>
  <si>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</si>
  <si>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</si>
  <si>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</si>
  <si>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</si>
  <si>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</si>
  <si>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</si>
  <si>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</si>
  <si>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</si>
  <si>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</si>
  <si>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</si>
  <si>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</si>
  <si>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</si>
  <si>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</si>
  <si>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</si>
  <si>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</si>
  <si>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</si>
  <si>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</si>
  <si>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</si>
  <si>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</si>
  <si>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</si>
  <si>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</si>
  <si>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</si>
  <si>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</si>
  <si>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</si>
  <si>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</si>
  <si>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</si>
  <si>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</si>
  <si>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</si>
  <si>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</si>
  <si>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</si>
  <si>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</si>
  <si>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</si>
  <si>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</si>
  <si>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</si>
  <si>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</si>
  <si>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</si>
  <si>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</si>
  <si>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</si>
  <si>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</si>
  <si>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</si>
  <si>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</si>
  <si>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</si>
  <si>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</si>
  <si>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</si>
  <si>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</si>
  <si>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</si>
  <si>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</si>
  <si>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</si>
  <si>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</si>
  <si>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</si>
  <si>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</si>
  <si>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</si>
  <si>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</si>
  <si>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</si>
  <si>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</si>
  <si>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</si>
  <si>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</si>
  <si>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</si>
  <si>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</si>
  <si>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</si>
  <si>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</si>
  <si>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</si>
  <si>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</si>
  <si>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</si>
  <si>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</si>
  <si>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</si>
  <si>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</si>
  <si>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</si>
  <si>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</si>
  <si>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</si>
  <si>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</si>
  <si>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</si>
  <si>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</si>
  <si>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</si>
  <si>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</si>
  <si>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</si>
  <si>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</si>
  <si>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</si>
  <si>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</si>
  <si>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</si>
  <si>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</si>
  <si>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</si>
  <si>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</si>
  <si>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</si>
  <si>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</si>
  <si>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</si>
  <si>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</si>
  <si>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</si>
  <si>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</si>
  <si>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</si>
  <si>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</si>
  <si>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</si>
  <si>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</si>
  <si>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</si>
  <si>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</si>
  <si>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</si>
  <si>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</si>
  <si>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</si>
  <si>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</si>
  <si>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</si>
  <si>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</si>
  <si>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</si>
  <si>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</si>
  <si>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</si>
  <si>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</si>
  <si>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</si>
  <si>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</si>
  <si>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</si>
  <si>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</si>
  <si>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</si>
  <si>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</si>
  <si>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</si>
  <si>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</si>
  <si>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</si>
  <si>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</si>
  <si>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</si>
  <si>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</si>
  <si>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</si>
  <si>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</si>
  <si>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</si>
  <si>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</si>
  <si>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</si>
  <si>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</si>
  <si>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</si>
  <si>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</si>
  <si>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</si>
  <si>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</si>
  <si>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</si>
  <si>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</si>
  <si>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</si>
  <si>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</si>
  <si>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</si>
  <si>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</si>
  <si>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</si>
  <si>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</si>
  <si>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</si>
  <si>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</si>
  <si>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</si>
  <si>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</si>
  <si>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</si>
  <si>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</si>
  <si>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</si>
  <si>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</si>
  <si>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</si>
  <si>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</si>
  <si>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</si>
  <si>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</si>
  <si>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</si>
  <si>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</si>
  <si>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</si>
  <si>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</si>
  <si>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</si>
  <si>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</si>
  <si>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</si>
  <si>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</si>
  <si>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</si>
  <si>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</si>
  <si>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</si>
  <si>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</si>
  <si>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</si>
  <si>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</si>
  <si>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</si>
  <si>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</si>
  <si>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</si>
  <si>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</si>
  <si>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</si>
  <si>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</si>
  <si>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</si>
  <si>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</si>
  <si>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</si>
  <si>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</si>
  <si>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</si>
  <si>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</si>
  <si>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</si>
  <si>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</si>
  <si>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</si>
  <si>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</si>
  <si>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</si>
  <si>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</si>
  <si>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</si>
  <si>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</si>
  <si>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</si>
  <si>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</si>
  <si>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</si>
  <si>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</si>
  <si>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</si>
  <si>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</si>
  <si>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</si>
  <si>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</si>
  <si>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</si>
  <si>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</si>
  <si>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</si>
  <si>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</si>
  <si>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</si>
  <si>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</si>
  <si>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</si>
  <si>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</si>
  <si>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</si>
  <si>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</si>
  <si>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</si>
  <si>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</si>
  <si>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</si>
  <si>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</si>
  <si>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</si>
  <si>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</si>
  <si>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</si>
  <si>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</si>
  <si>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</si>
  <si>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</si>
  <si>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</si>
  <si>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</si>
  <si>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</si>
  <si>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</si>
  <si>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</si>
  <si>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</si>
  <si>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</si>
  <si>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</si>
  <si>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</si>
  <si>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</si>
  <si>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</si>
  <si>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</si>
  <si>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</si>
  <si>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</si>
  <si>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</si>
  <si>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</si>
  <si>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</si>
  <si>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</si>
  <si>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</si>
  <si>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</si>
  <si>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</si>
  <si>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</si>
  <si>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</si>
  <si>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</si>
  <si>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</si>
  <si>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</si>
  <si>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</si>
  <si>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</si>
  <si>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</si>
  <si>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</si>
  <si>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</si>
  <si>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</si>
  <si>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</si>
  <si>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</si>
  <si>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</si>
  <si>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</si>
  <si>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</si>
  <si>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</si>
  <si>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</si>
  <si>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</si>
  <si>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</si>
  <si>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</si>
  <si>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</si>
  <si>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</si>
  <si>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</si>
  <si>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</si>
  <si>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</si>
  <si>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</si>
  <si>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</si>
  <si>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</si>
  <si>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</si>
  <si>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</si>
  <si>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</si>
  <si>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</si>
  <si>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</si>
  <si>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</si>
  <si>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</si>
  <si>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</si>
  <si>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</si>
  <si>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</si>
  <si>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</si>
  <si>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</si>
  <si>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</si>
  <si>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</si>
  <si>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</si>
  <si>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</si>
  <si>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</si>
  <si>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</si>
  <si>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</si>
  <si>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</si>
  <si>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</si>
  <si>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</si>
  <si>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</si>
  <si>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</si>
  <si>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</si>
  <si>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</si>
  <si>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</si>
  <si>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</si>
  <si>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</si>
  <si>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</si>
  <si>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</si>
  <si>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</si>
  <si>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</si>
  <si>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</si>
  <si>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</si>
  <si>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</si>
  <si>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</si>
  <si>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</si>
  <si>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</si>
  <si>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</si>
  <si>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</si>
  <si>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</si>
  <si>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</si>
  <si>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</si>
  <si>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</si>
  <si>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</si>
  <si>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</si>
  <si>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</si>
  <si>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</si>
  <si>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</si>
  <si>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</si>
  <si>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</si>
  <si>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</si>
  <si>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</si>
  <si>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</si>
  <si>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</si>
  <si>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</si>
  <si>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</si>
  <si>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</si>
  <si>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</si>
  <si>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</si>
  <si>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</si>
  <si>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</si>
  <si>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</si>
  <si>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</si>
  <si>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</si>
  <si>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</si>
  <si>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</si>
  <si>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</si>
  <si>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</si>
  <si>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</si>
  <si>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</si>
  <si>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</si>
  <si>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</si>
  <si>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</si>
  <si>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</si>
  <si>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</si>
  <si>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</si>
  <si>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</si>
  <si>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</si>
  <si>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</si>
  <si>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</si>
  <si>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</si>
  <si>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</si>
  <si>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</si>
  <si>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</si>
  <si>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</si>
  <si>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</si>
  <si>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</si>
  <si>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</si>
  <si>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</si>
  <si>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</si>
  <si>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</si>
  <si>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</si>
  <si>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</si>
  <si>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</si>
  <si>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</si>
  <si>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</si>
  <si>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</si>
  <si>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</si>
  <si>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</si>
  <si>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</si>
  <si>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</si>
  <si>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</si>
  <si>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</si>
  <si>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</si>
  <si>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</si>
  <si>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</si>
  <si>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</si>
  <si>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</si>
  <si>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</si>
  <si>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</si>
  <si>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</si>
  <si>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</si>
  <si>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</si>
  <si>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</si>
  <si>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</si>
  <si>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</si>
  <si>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</si>
  <si>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</si>
  <si>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</si>
  <si>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</si>
  <si>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</si>
  <si>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</si>
  <si>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</si>
  <si>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</si>
  <si>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</si>
  <si>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</si>
  <si>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</si>
  <si>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</si>
  <si>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</si>
  <si>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</si>
  <si>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</si>
  <si>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</si>
  <si>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</si>
  <si>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</si>
  <si>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</si>
  <si>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</si>
  <si>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</si>
  <si>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</si>
  <si>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</si>
  <si>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</si>
  <si>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</si>
  <si>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</si>
  <si>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</si>
  <si>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</si>
  <si>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</si>
  <si>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</si>
  <si>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</si>
  <si>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</si>
  <si>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</si>
  <si>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</si>
  <si>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</si>
  <si>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</si>
  <si>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</si>
  <si>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</si>
  <si>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</si>
  <si>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</si>
  <si>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</si>
  <si>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</si>
  <si>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</si>
  <si>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</si>
  <si>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</si>
  <si>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</si>
  <si>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</si>
  <si>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</si>
  <si>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</si>
  <si>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</si>
  <si>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</si>
  <si>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</si>
  <si>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</si>
  <si>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</si>
  <si>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</si>
  <si>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</si>
  <si>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</si>
  <si>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</si>
  <si>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</si>
  <si>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</si>
  <si>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</si>
  <si>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</si>
  <si>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</si>
  <si>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</si>
  <si>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</si>
  <si>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</si>
  <si>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</si>
  <si>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</si>
  <si>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</si>
  <si>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</si>
  <si>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</si>
  <si>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</si>
  <si>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</si>
  <si>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</si>
  <si>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</si>
  <si>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</si>
  <si>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</si>
  <si>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</si>
  <si>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</si>
  <si>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</si>
  <si>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</si>
  <si>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</si>
  <si>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</si>
  <si>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</si>
  <si>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</si>
  <si>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</si>
  <si>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</si>
  <si>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</si>
  <si>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</si>
  <si>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</si>
  <si>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</si>
  <si>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</si>
  <si>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</si>
  <si>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</si>
  <si>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</si>
  <si>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</si>
  <si>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</si>
  <si>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</si>
  <si>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</si>
  <si>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</si>
  <si>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</si>
  <si>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</si>
  <si>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</si>
  <si>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</si>
  <si>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</si>
  <si>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</si>
  <si>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</si>
  <si>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</si>
  <si>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</si>
  <si>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</si>
  <si>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</si>
  <si>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</si>
  <si>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</si>
  <si>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</si>
  <si>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</si>
  <si>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</si>
  <si>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</si>
  <si>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</si>
  <si>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</si>
  <si>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</si>
  <si>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</si>
  <si>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</si>
  <si>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</si>
  <si>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</si>
  <si>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</si>
  <si>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</si>
  <si>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</si>
  <si>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</si>
  <si>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</si>
  <si>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</si>
  <si>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</si>
  <si>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</si>
  <si>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</si>
  <si>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</si>
  <si>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</si>
  <si>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</si>
  <si>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</si>
  <si>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</si>
  <si>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</si>
  <si>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</si>
  <si>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</si>
  <si>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</si>
  <si>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</si>
  <si>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</si>
  <si>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</si>
  <si>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</si>
  <si>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</si>
  <si>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</si>
  <si>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</si>
  <si>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</si>
  <si>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</si>
  <si>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</si>
  <si>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</si>
  <si>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</si>
  <si>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</si>
  <si>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</si>
  <si>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</si>
  <si>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</si>
  <si>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</si>
  <si>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</si>
  <si>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</si>
  <si>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</si>
  <si>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</si>
  <si>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</si>
  <si>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</si>
  <si>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</si>
  <si>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</si>
  <si>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</si>
  <si>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</si>
  <si>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</si>
  <si>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</si>
  <si>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</si>
  <si>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</si>
  <si>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</si>
  <si>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</si>
  <si>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</si>
  <si>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</si>
  <si>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</si>
  <si>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</si>
  <si>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</si>
  <si>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</si>
  <si>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</si>
  <si>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</si>
  <si>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</si>
  <si>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</si>
  <si>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</si>
  <si>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</si>
  <si>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</si>
  <si>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</si>
  <si>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</si>
  <si>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</si>
  <si>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</si>
  <si>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</si>
  <si>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</si>
  <si>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</si>
  <si>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</si>
  <si>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</si>
  <si>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</si>
  <si>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</si>
  <si>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</si>
  <si>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</si>
  <si>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</si>
  <si>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</si>
  <si>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</si>
  <si>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</si>
  <si>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</si>
  <si>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</si>
  <si>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</si>
  <si>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</si>
  <si>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</si>
  <si>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</si>
  <si>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</si>
  <si>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</si>
  <si>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</si>
  <si>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</si>
  <si>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</si>
  <si>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</si>
  <si>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</si>
  <si>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</si>
  <si>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</si>
  <si>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</si>
  <si>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</si>
  <si>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</si>
  <si>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</si>
  <si>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</si>
  <si>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</si>
  <si>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</si>
  <si>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</si>
  <si>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</si>
  <si>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</si>
  <si>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</si>
  <si>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</si>
  <si>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</si>
  <si>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</si>
  <si>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</si>
  <si>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</si>
  <si>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</si>
  <si>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</si>
  <si>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</si>
  <si>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</si>
  <si>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</si>
  <si>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</si>
  <si>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</si>
  <si>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</si>
  <si>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</si>
  <si>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</si>
  <si>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</si>
  <si>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</si>
  <si>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</si>
  <si>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</si>
  <si>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</si>
  <si>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</si>
  <si>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</si>
  <si>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</si>
  <si>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</si>
  <si>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</si>
  <si>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</si>
  <si>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</si>
  <si>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</si>
  <si>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</si>
  <si>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</si>
  <si>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</si>
  <si>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</si>
  <si>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</si>
  <si>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</si>
  <si>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</si>
  <si>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</si>
  <si>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</si>
  <si>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</si>
  <si>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</si>
  <si>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</si>
  <si>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</si>
  <si>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</si>
  <si>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</si>
  <si>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</si>
  <si>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</si>
  <si>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</si>
  <si>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</si>
  <si>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</si>
  <si>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</si>
  <si>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</si>
  <si>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</si>
  <si>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</si>
  <si>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</si>
  <si>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</si>
  <si>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</si>
  <si>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</si>
  <si>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</si>
  <si>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</si>
  <si>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</si>
  <si>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</si>
  <si>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</si>
  <si>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</si>
  <si>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</si>
  <si>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</si>
  <si>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</si>
  <si>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</si>
  <si>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</si>
  <si>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</si>
  <si>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</si>
  <si>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</si>
  <si>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</si>
  <si>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</si>
  <si>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</si>
  <si>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</si>
  <si>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</si>
  <si>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</si>
  <si>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</si>
  <si>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</si>
  <si>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</si>
  <si>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</si>
  <si>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</si>
  <si>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</si>
  <si>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</si>
  <si>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</si>
  <si>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</si>
  <si>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</si>
  <si>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</si>
  <si>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</si>
  <si>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</si>
  <si>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</si>
  <si>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</si>
  <si>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</si>
  <si>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</si>
  <si>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</si>
  <si>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</si>
  <si>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</si>
  <si>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</si>
  <si>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</si>
  <si>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</si>
  <si>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</si>
  <si>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</si>
  <si>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</si>
  <si>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</si>
  <si>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</si>
  <si>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</si>
  <si>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</si>
  <si>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</si>
  <si>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</si>
  <si>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</si>
  <si>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</si>
  <si>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</si>
  <si>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</si>
  <si>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</si>
  <si>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</si>
  <si>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</si>
  <si>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</si>
  <si>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</si>
  <si>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</si>
  <si>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</si>
  <si>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</si>
  <si>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</si>
  <si>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</si>
  <si>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</si>
  <si>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</si>
  <si>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</si>
  <si>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</si>
  <si>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</si>
  <si>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</si>
  <si>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</si>
  <si>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</si>
  <si>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</si>
  <si>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</si>
  <si>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</si>
  <si>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</si>
  <si>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</si>
  <si>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</si>
  <si>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</si>
  <si>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</si>
  <si>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</si>
  <si>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</si>
  <si>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</si>
  <si>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</si>
  <si>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</si>
  <si>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</si>
  <si>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</si>
  <si>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</si>
  <si>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</si>
  <si>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</si>
  <si>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</si>
  <si>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</si>
  <si>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</si>
  <si>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</si>
  <si>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</si>
  <si>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</si>
  <si>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</si>
  <si>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</si>
  <si>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</si>
  <si>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</si>
  <si>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</si>
  <si>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</si>
  <si>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</si>
  <si>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</si>
  <si>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</si>
  <si>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</si>
  <si>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</si>
  <si>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</si>
  <si>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</si>
  <si>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</si>
  <si>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</si>
  <si>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</si>
  <si>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</si>
  <si>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</si>
  <si>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</si>
  <si>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</si>
  <si>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</si>
  <si>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</si>
  <si>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</si>
  <si>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</si>
  <si>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</si>
  <si>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</si>
  <si>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</si>
  <si>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</si>
  <si>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</si>
  <si>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</si>
  <si>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</si>
  <si>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</si>
  <si>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</si>
  <si>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</si>
  <si>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</si>
  <si>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</si>
  <si>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</si>
  <si>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</si>
  <si>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</si>
  <si>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</si>
  <si>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</si>
  <si>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</si>
  <si>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</si>
  <si>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</si>
  <si>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</si>
  <si>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</si>
  <si>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</si>
  <si>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</si>
  <si>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</si>
  <si>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</si>
  <si>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</si>
  <si>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</si>
  <si>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</si>
  <si>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</si>
  <si>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</si>
  <si>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</si>
  <si>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</si>
  <si>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</si>
  <si>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</si>
  <si>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</si>
  <si>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</si>
  <si>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</si>
  <si>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</si>
  <si>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</si>
  <si>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</si>
  <si>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</si>
  <si>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</si>
  <si>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</si>
  <si>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</si>
  <si>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</si>
  <si>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</si>
  <si>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</si>
  <si>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</si>
  <si>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</si>
  <si>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</si>
  <si>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</si>
  <si>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</si>
  <si>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</si>
  <si>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</si>
  <si>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</si>
  <si>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</si>
  <si>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</si>
  <si>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</si>
  <si>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</si>
  <si>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</si>
  <si>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</si>
  <si>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</si>
  <si>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</si>
  <si>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</si>
  <si>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</si>
  <si>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</si>
  <si>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</si>
  <si>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</si>
  <si>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</si>
  <si>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</si>
  <si>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</si>
  <si>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</si>
  <si>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</si>
  <si>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</si>
  <si>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</si>
  <si>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</si>
  <si>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</si>
  <si>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</si>
  <si>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</si>
  <si>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</si>
  <si>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</si>
  <si>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</si>
  <si>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</si>
  <si>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</si>
  <si>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</si>
  <si>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</si>
  <si>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</si>
  <si>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</si>
  <si>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</si>
  <si>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</si>
  <si>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</si>
  <si>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</si>
  <si>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</si>
  <si>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</si>
  <si>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</si>
  <si>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</si>
  <si>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</si>
  <si>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</si>
  <si>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</si>
  <si>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</si>
  <si>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</si>
  <si>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</si>
  <si>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</si>
  <si>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</si>
  <si>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</si>
  <si>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</si>
  <si>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</si>
  <si>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</si>
  <si>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</si>
  <si>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</si>
  <si>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</si>
  <si>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</si>
  <si>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</si>
  <si>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</si>
  <si>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</si>
  <si>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</si>
  <si>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</si>
  <si>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</si>
  <si>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</si>
  <si>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</si>
  <si>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</si>
  <si>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</si>
  <si>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</si>
  <si>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</si>
  <si>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</si>
  <si>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</si>
  <si>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</si>
  <si>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</si>
  <si>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</si>
  <si>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</si>
  <si>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</si>
  <si>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</si>
  <si>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</si>
  <si>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</si>
  <si>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</si>
  <si>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</si>
  <si>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</si>
  <si>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</si>
  <si>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</si>
  <si>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</si>
  <si>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</si>
  <si>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</si>
  <si>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</si>
  <si>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</si>
  <si>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</si>
  <si>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</si>
  <si>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</si>
  <si>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</si>
  <si>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</si>
  <si>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</si>
  <si>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</si>
  <si>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</si>
  <si>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</si>
  <si>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</si>
  <si>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</si>
  <si>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</si>
  <si>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</si>
  <si>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</si>
  <si>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</si>
  <si>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</si>
  <si>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</si>
  <si>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</si>
  <si>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</si>
  <si>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</si>
  <si>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</si>
  <si>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</si>
  <si>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</si>
  <si>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</si>
  <si>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</si>
  <si>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</si>
  <si>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</si>
  <si>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</si>
  <si>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</si>
  <si>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</si>
  <si>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</si>
  <si>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</si>
  <si>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</si>
  <si>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</si>
  <si>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</si>
  <si>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</si>
  <si>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</si>
  <si>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</si>
  <si>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</si>
  <si>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</si>
  <si>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</si>
  <si>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</si>
  <si>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</si>
  <si>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</si>
  <si>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</si>
  <si>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</si>
  <si>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</si>
  <si>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</si>
  <si>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</si>
  <si>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</si>
  <si>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</si>
  <si>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</si>
  <si>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</si>
  <si>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</si>
  <si>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</si>
  <si>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</si>
  <si>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</si>
  <si>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</si>
  <si>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</si>
  <si>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</si>
  <si>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</si>
  <si>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</si>
  <si>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</si>
  <si>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</si>
  <si>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</si>
  <si>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</si>
  <si>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</si>
  <si>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</si>
  <si>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</si>
  <si>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</si>
  <si>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</si>
  <si>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</si>
  <si>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</si>
  <si>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</si>
  <si>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</si>
  <si>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</si>
  <si>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</si>
  <si>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</si>
  <si>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</si>
  <si>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</si>
  <si>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</si>
  <si>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</si>
  <si>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</si>
  <si>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</si>
  <si>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</si>
  <si>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</si>
  <si>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</si>
  <si>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</si>
  <si>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</si>
  <si>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</si>
  <si>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</si>
  <si>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</si>
  <si>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</si>
  <si>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</si>
  <si>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</si>
  <si>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</si>
  <si>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</si>
  <si>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</si>
  <si>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</si>
  <si>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</si>
  <si>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</si>
  <si>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</si>
  <si>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</si>
  <si>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</si>
  <si>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</si>
  <si>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</si>
  <si>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</si>
  <si>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</si>
  <si>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</si>
  <si>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</si>
  <si>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</si>
  <si>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</si>
  <si>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</si>
  <si>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</si>
  <si>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</si>
  <si>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</si>
  <si>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</si>
  <si>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</si>
  <si>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</si>
  <si>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</si>
  <si>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</si>
  <si>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</si>
  <si>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</si>
  <si>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</si>
  <si>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</si>
  <si>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</si>
  <si>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</si>
  <si>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</si>
  <si>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</si>
  <si>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</si>
  <si>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</si>
  <si>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</si>
  <si>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</si>
  <si>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</si>
  <si>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</si>
  <si>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</si>
  <si>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</si>
  <si>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</si>
  <si>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</si>
  <si>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</si>
  <si>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</si>
  <si>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</si>
  <si>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</si>
  <si>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</si>
  <si>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</si>
  <si>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</si>
  <si>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</si>
  <si>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</si>
  <si>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</si>
  <si>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</si>
  <si>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</si>
  <si>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</si>
  <si>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</si>
  <si>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</si>
  <si>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</si>
  <si>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</si>
  <si>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</si>
  <si>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</si>
  <si>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</si>
  <si>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</si>
  <si>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</si>
  <si>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</si>
  <si>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</si>
  <si>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</si>
  <si>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</si>
  <si>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</si>
  <si>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</si>
  <si>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</si>
  <si>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</si>
  <si>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</si>
  <si>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</si>
  <si>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</si>
  <si>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</si>
  <si>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</si>
  <si>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</si>
  <si>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</si>
  <si>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</si>
  <si>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</si>
  <si>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</si>
  <si>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</si>
  <si>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</si>
  <si>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</si>
  <si>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</si>
  <si>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</si>
  <si>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</si>
  <si>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</si>
  <si>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</si>
  <si>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</si>
  <si>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</si>
  <si>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</si>
  <si>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</si>
  <si>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</si>
  <si>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</si>
  <si>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</si>
  <si>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</si>
  <si>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</si>
  <si>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</si>
  <si>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</si>
  <si>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</si>
  <si>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</si>
  <si>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</si>
  <si>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</si>
  <si>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</si>
  <si>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</si>
  <si>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</si>
  <si>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</si>
  <si>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</si>
  <si>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</si>
  <si>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</si>
  <si>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</si>
  <si>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</si>
  <si>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</si>
  <si>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</si>
  <si>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</si>
  <si>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</si>
  <si>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</si>
  <si>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</si>
  <si>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</si>
  <si>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</si>
  <si>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</si>
  <si>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</si>
  <si>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</si>
  <si>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</si>
  <si>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</si>
  <si>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</si>
  <si>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</si>
  <si>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</si>
  <si>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</si>
  <si>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</si>
  <si>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</si>
  <si>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</si>
  <si>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</si>
  <si>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</si>
  <si>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</si>
  <si>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</si>
  <si>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</si>
  <si>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</si>
  <si>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</si>
  <si>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</si>
  <si>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</si>
  <si>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</si>
  <si>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</si>
  <si>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</si>
  <si>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</si>
  <si>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</si>
  <si>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</si>
  <si>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</si>
  <si>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</si>
  <si>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</si>
  <si>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</si>
  <si>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</si>
  <si>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</si>
  <si>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</si>
  <si>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</si>
  <si>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</si>
  <si>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</si>
  <si>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</si>
  <si>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</si>
  <si>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</si>
  <si>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</si>
  <si>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</si>
  <si>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</si>
  <si>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</si>
  <si>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</si>
  <si>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</si>
  <si>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</si>
  <si>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</si>
  <si>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</si>
  <si>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</si>
  <si>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</si>
  <si>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</si>
  <si>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</si>
  <si>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</si>
  <si>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</si>
  <si>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</si>
  <si>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</si>
  <si>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</si>
  <si>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</si>
  <si>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</si>
  <si>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</si>
  <si>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</si>
  <si>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</si>
  <si>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</si>
  <si>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</si>
  <si>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</si>
  <si>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</si>
  <si>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</si>
  <si>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</si>
  <si>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</si>
  <si>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</si>
  <si>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</si>
  <si>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</si>
  <si>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</si>
  <si>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</si>
  <si>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</si>
  <si>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</si>
  <si>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</si>
  <si>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</si>
  <si>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</si>
  <si>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</si>
  <si>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</si>
  <si>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</si>
  <si>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</si>
  <si>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</si>
  <si>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</si>
  <si>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</si>
  <si>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</si>
  <si>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</si>
  <si>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</si>
  <si>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</si>
  <si>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</si>
  <si>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</si>
  <si>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</si>
  <si>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</si>
  <si>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</si>
  <si>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</si>
  <si>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</si>
  <si>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</si>
  <si>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</si>
  <si>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</si>
  <si>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</si>
  <si>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</si>
  <si>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</si>
  <si>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</si>
  <si>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</si>
  <si>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</si>
  <si>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</si>
  <si>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</si>
  <si>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</si>
  <si>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</si>
  <si>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</si>
  <si>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</si>
  <si>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</si>
  <si>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</si>
  <si>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</si>
  <si>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</si>
  <si>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</si>
  <si>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</si>
  <si>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</si>
  <si>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</si>
  <si>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</si>
  <si>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</si>
  <si>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</si>
  <si>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</si>
  <si>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</si>
  <si>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</si>
  <si>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</si>
  <si>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</si>
  <si>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</si>
  <si>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</si>
  <si>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</si>
  <si>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</si>
  <si>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</si>
  <si>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</si>
  <si>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</si>
  <si>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</si>
  <si>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</si>
  <si>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</si>
  <si>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</si>
  <si>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</si>
  <si>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</si>
  <si>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</si>
  <si>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</si>
  <si>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</si>
  <si>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</si>
  <si>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</si>
  <si>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</si>
  <si>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</si>
  <si>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</si>
  <si>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</si>
  <si>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</si>
  <si>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</si>
  <si>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</si>
  <si>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</si>
  <si>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</si>
  <si>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</si>
  <si>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</si>
  <si>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</si>
  <si>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</si>
  <si>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</si>
  <si>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</si>
  <si>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</si>
  <si>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</si>
  <si>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</si>
  <si>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</si>
  <si>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</si>
  <si>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</si>
  <si>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</si>
  <si>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</si>
  <si>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</si>
  <si>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</si>
  <si>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</si>
  <si>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</si>
  <si>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</si>
  <si>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</si>
  <si>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</si>
  <si>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</si>
  <si>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</si>
  <si>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</si>
  <si>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</si>
  <si>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</si>
  <si>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</si>
  <si>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</si>
  <si>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</si>
  <si>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</si>
  <si>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</si>
  <si>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</si>
  <si>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</si>
  <si>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</si>
  <si>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</si>
  <si>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</si>
  <si>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</si>
  <si>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</si>
  <si>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</si>
  <si>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</si>
  <si>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</si>
  <si>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</si>
  <si>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</si>
  <si>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</si>
  <si>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</si>
  <si>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</si>
  <si>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</si>
  <si>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</si>
  <si>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</si>
  <si>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</si>
  <si>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</si>
  <si>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</si>
  <si>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</si>
  <si>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</si>
  <si>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</si>
  <si>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</si>
  <si>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</si>
  <si>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</si>
  <si>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</si>
  <si>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</si>
  <si>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</si>
  <si>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</si>
  <si>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</si>
  <si>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</si>
  <si>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</si>
  <si>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</si>
  <si>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</si>
  <si>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</si>
  <si>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</si>
  <si>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</si>
  <si>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</si>
  <si>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</si>
  <si>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</si>
  <si>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</si>
  <si>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</si>
  <si>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</si>
  <si>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</si>
  <si>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</si>
  <si>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</si>
  <si>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</si>
  <si>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</si>
  <si>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</si>
  <si>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</si>
  <si>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</si>
  <si>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</si>
  <si>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</si>
  <si>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</si>
  <si>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</si>
  <si>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</si>
  <si>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</si>
  <si>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</si>
  <si>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</si>
  <si>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</si>
  <si>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</si>
  <si>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</si>
  <si>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</si>
  <si>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</si>
  <si>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</si>
  <si>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</si>
  <si>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</si>
  <si>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</si>
  <si>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</si>
  <si>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</si>
  <si>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</si>
  <si>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</si>
  <si>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</si>
  <si>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</si>
  <si>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</si>
  <si>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</si>
  <si>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</si>
  <si>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</si>
  <si>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</si>
  <si>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</si>
  <si>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</si>
  <si>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</si>
  <si>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</si>
  <si>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</si>
  <si>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</si>
  <si>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</si>
  <si>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</si>
  <si>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</si>
  <si>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</si>
  <si>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</si>
  <si>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</si>
  <si>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</si>
  <si>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</si>
  <si>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</si>
  <si>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</si>
  <si>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</si>
  <si>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</si>
  <si>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</si>
  <si>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</si>
  <si>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</si>
  <si>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</si>
  <si>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</si>
  <si>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</si>
  <si>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</si>
  <si>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</si>
  <si>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</si>
  <si>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</si>
  <si>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</si>
  <si>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</si>
  <si>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</si>
  <si>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</si>
  <si>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</si>
  <si>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</si>
  <si>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</si>
  <si>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</si>
  <si>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</si>
  <si>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</si>
  <si>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</si>
  <si>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</si>
  <si>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</si>
  <si>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</si>
  <si>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</si>
  <si>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</si>
  <si>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</si>
  <si>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</si>
  <si>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</si>
  <si>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</si>
  <si>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</si>
  <si>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</si>
  <si>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</si>
  <si>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</si>
  <si>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</si>
  <si>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</si>
  <si>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</si>
  <si>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</si>
  <si>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</si>
  <si>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</si>
  <si>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</si>
  <si>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</si>
  <si>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</si>
  <si>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</si>
  <si>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</si>
  <si>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</si>
  <si>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</si>
  <si>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</si>
  <si>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</si>
  <si>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</si>
  <si>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</si>
  <si>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</si>
  <si>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</si>
  <si>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</si>
  <si>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</si>
  <si>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</si>
  <si>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</si>
  <si>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</si>
  <si>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</si>
  <si>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</si>
  <si>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</si>
  <si>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</si>
  <si>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</si>
  <si>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</si>
  <si>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</si>
  <si>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</si>
  <si>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</si>
  <si>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</si>
  <si>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</si>
  <si>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</si>
  <si>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</si>
  <si>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</si>
  <si>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</si>
  <si>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</si>
  <si>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</si>
  <si>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</si>
  <si>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</si>
  <si>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</si>
  <si>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</si>
  <si>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</si>
  <si>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</si>
  <si>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</si>
  <si>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</si>
  <si>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</si>
  <si>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</si>
  <si>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</si>
  <si>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</si>
  <si>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</si>
  <si>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</si>
  <si>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</si>
  <si>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</si>
  <si>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</si>
  <si>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</si>
  <si>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</si>
  <si>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</si>
  <si>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</si>
  <si>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</si>
  <si>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</si>
  <si>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</si>
  <si>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</si>
  <si>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</si>
  <si>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</si>
  <si>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</si>
  <si>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</si>
  <si>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</si>
  <si>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</si>
  <si>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</si>
  <si>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</si>
  <si>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</si>
  <si>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</si>
  <si>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</si>
  <si>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</si>
  <si>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</si>
  <si>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</si>
  <si>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</si>
  <si>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</si>
  <si>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</si>
  <si>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</si>
  <si>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</si>
  <si>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</si>
  <si>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</si>
  <si>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</si>
  <si>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</si>
  <si>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</si>
  <si>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</si>
  <si>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</si>
  <si>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</si>
  <si>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</si>
  <si>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</si>
  <si>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</si>
  <si>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</si>
  <si>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</si>
  <si>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</si>
  <si>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</si>
  <si>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</si>
  <si>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</si>
  <si>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</si>
  <si>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</si>
  <si>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</si>
  <si>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</si>
  <si>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</si>
  <si>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</si>
  <si>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</si>
  <si>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</si>
  <si>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</si>
  <si>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</si>
  <si>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</si>
  <si>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</si>
  <si>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</si>
  <si>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</si>
  <si>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</si>
  <si>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</si>
  <si>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</si>
  <si>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</si>
  <si>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</si>
  <si>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</si>
  <si>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</si>
  <si>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</si>
  <si>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</si>
  <si>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</si>
  <si>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</si>
  <si>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</si>
  <si>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</si>
  <si>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</si>
  <si>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</si>
  <si>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</si>
  <si>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</si>
  <si>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</si>
  <si>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</si>
  <si>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</si>
  <si>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</si>
  <si>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</si>
  <si>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</si>
  <si>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</si>
  <si>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</si>
  <si>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</si>
  <si>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</si>
  <si>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</si>
  <si>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</si>
  <si>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</si>
  <si>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</si>
  <si>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</si>
  <si>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</si>
  <si>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</si>
  <si>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</si>
  <si>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</si>
  <si>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</si>
  <si>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</si>
  <si>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</si>
  <si>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</si>
  <si>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</si>
  <si>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</si>
  <si>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</si>
  <si>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</si>
  <si>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</si>
  <si>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</si>
  <si>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</si>
  <si>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</si>
  <si>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</si>
  <si>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</si>
  <si>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</si>
  <si>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</si>
  <si>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</si>
  <si>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</si>
  <si>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</si>
  <si>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</si>
  <si>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</si>
  <si>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</si>
  <si>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</si>
  <si>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</si>
  <si>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</si>
  <si>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</si>
  <si>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</si>
  <si>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</si>
  <si>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</si>
  <si>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</si>
  <si>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</si>
  <si>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</si>
  <si>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</si>
  <si>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</si>
  <si>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</si>
  <si>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</si>
  <si>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</si>
  <si>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</si>
  <si>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</si>
  <si>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</si>
  <si>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</si>
  <si>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</si>
  <si>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</si>
  <si>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</si>
  <si>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</si>
  <si>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</si>
  <si>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</si>
  <si>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</si>
  <si>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</si>
  <si>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</si>
  <si>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</si>
  <si>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</si>
  <si>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</si>
  <si>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</si>
  <si>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</si>
  <si>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</si>
  <si>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</si>
  <si>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</si>
  <si>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</si>
  <si>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</si>
  <si>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</si>
  <si>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</si>
  <si>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</si>
  <si>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</si>
  <si>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</si>
  <si>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</si>
  <si>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</si>
  <si>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</si>
  <si>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</si>
  <si>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</si>
  <si>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</si>
  <si>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</si>
  <si>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</si>
  <si>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</si>
  <si>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</si>
  <si>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</si>
  <si>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</si>
  <si>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</si>
  <si>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</si>
  <si>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</si>
  <si>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</si>
  <si>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</si>
  <si>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</si>
  <si>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</si>
  <si>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</si>
  <si>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</si>
  <si>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</si>
  <si>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</si>
  <si>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</si>
  <si>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</si>
  <si>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</si>
  <si>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</si>
  <si>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</si>
  <si>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</si>
  <si>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</si>
  <si>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</si>
  <si>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</si>
  <si>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</si>
  <si>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</si>
  <si>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</si>
  <si>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</si>
  <si>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</si>
  <si>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</si>
  <si>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</si>
  <si>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</si>
  <si>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</si>
  <si>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</si>
  <si>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</si>
  <si>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</si>
  <si>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</si>
  <si>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</si>
  <si>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</si>
  <si>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</si>
  <si>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</si>
  <si>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</si>
  <si>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</si>
  <si>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</si>
  <si>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</si>
  <si>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</si>
  <si>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</si>
  <si>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</si>
  <si>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</si>
  <si>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</si>
  <si>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</si>
  <si>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</si>
  <si>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</si>
  <si>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</si>
  <si>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</si>
  <si>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</si>
  <si>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</si>
  <si>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</si>
  <si>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</si>
  <si>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</si>
  <si>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</si>
  <si>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</si>
  <si>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</si>
  <si>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</si>
  <si>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</si>
  <si>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</si>
  <si>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</si>
  <si>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</si>
  <si>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</si>
  <si>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</si>
  <si>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</si>
  <si>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</si>
  <si>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</si>
  <si>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</si>
  <si>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</si>
  <si>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</si>
  <si>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</si>
  <si>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</si>
  <si>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</si>
  <si>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</si>
  <si>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</si>
  <si>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</si>
  <si>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</si>
  <si>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</si>
  <si>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</si>
  <si>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</si>
  <si>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</si>
  <si>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</si>
  <si>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</si>
  <si>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</si>
  <si>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</si>
  <si>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</si>
  <si>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</si>
  <si>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</si>
  <si>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</si>
  <si>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</si>
  <si>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</si>
  <si>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</si>
  <si>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</si>
  <si>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</si>
  <si>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</si>
  <si>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</si>
  <si>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</si>
  <si>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</si>
  <si>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</si>
  <si>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</si>
  <si>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</si>
  <si>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</si>
  <si>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</si>
  <si>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</si>
  <si>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</si>
  <si>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</si>
  <si>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</si>
  <si>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</si>
  <si>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</si>
  <si>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</si>
  <si>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</si>
  <si>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</si>
  <si>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</si>
  <si>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</si>
  <si>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</si>
  <si>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</si>
  <si>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</si>
  <si>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</si>
  <si>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</si>
  <si>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</si>
  <si>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</si>
  <si>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</si>
  <si>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</si>
  <si>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</si>
  <si>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</si>
  <si>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</si>
  <si>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</si>
  <si>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</si>
  <si>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</si>
  <si>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</si>
  <si>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</si>
  <si>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</si>
  <si>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</si>
  <si>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</si>
  <si>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</si>
  <si>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</si>
  <si>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</si>
  <si>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</si>
  <si>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</si>
  <si>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</si>
  <si>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</si>
  <si>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</si>
  <si>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</si>
  <si>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</si>
  <si>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</si>
  <si>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</si>
  <si>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</si>
  <si>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</si>
  <si>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</si>
  <si>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</si>
  <si>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</si>
  <si>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</si>
  <si>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</si>
  <si>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</si>
  <si>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</si>
  <si>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</si>
  <si>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</si>
  <si>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</si>
  <si>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</si>
  <si>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</si>
  <si>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</si>
  <si>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</si>
  <si>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</si>
  <si>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</si>
  <si>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</si>
  <si>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</si>
  <si>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</si>
  <si>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</si>
  <si>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</si>
  <si>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</si>
  <si>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</si>
  <si>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</si>
  <si>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</si>
  <si>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</si>
  <si>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</si>
  <si>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</si>
  <si>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</si>
  <si>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</si>
  <si>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</si>
  <si>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</si>
  <si>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</si>
  <si>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</si>
  <si>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</si>
  <si>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</si>
  <si>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</si>
  <si>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</si>
  <si>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</si>
  <si>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</si>
  <si>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</si>
  <si>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</si>
  <si>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</si>
  <si>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</si>
  <si>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</si>
  <si>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</si>
  <si>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</si>
  <si>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</si>
  <si>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</si>
  <si>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</si>
  <si>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</si>
  <si>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</si>
  <si>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</si>
  <si>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</si>
  <si>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</si>
  <si>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</si>
  <si>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</si>
  <si>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</si>
  <si>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</si>
  <si>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</si>
  <si>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</si>
  <si>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</si>
  <si>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</si>
  <si>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</si>
  <si>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</si>
  <si>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</si>
  <si>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</si>
  <si>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</si>
  <si>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</si>
  <si>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</si>
  <si>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</si>
  <si>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</si>
  <si>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</si>
  <si>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</si>
  <si>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</si>
  <si>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</si>
  <si>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</si>
  <si>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</si>
  <si>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</si>
  <si>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</si>
  <si>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</si>
  <si>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</si>
  <si>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</si>
  <si>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</si>
  <si>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</si>
  <si>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</si>
  <si>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</si>
  <si>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</si>
  <si>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</si>
  <si>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</si>
  <si>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</si>
  <si>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</si>
  <si>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</si>
  <si>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</si>
  <si>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</si>
  <si>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</si>
  <si>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</si>
  <si>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</si>
  <si>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</si>
  <si>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</si>
  <si>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</si>
  <si>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</si>
  <si>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</si>
  <si>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</si>
  <si>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</si>
  <si>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</si>
  <si>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</si>
  <si>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</si>
  <si>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</si>
  <si>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</si>
  <si>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</si>
  <si>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</si>
  <si>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</si>
  <si>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</si>
  <si>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</si>
  <si>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</si>
  <si>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</si>
  <si>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</si>
  <si>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</si>
  <si>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</si>
  <si>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</si>
  <si>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</si>
  <si>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</si>
  <si>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</si>
  <si>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</si>
  <si>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</si>
  <si>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</si>
  <si>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</si>
  <si>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</si>
  <si>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</si>
  <si>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</si>
  <si>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</si>
  <si>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</si>
  <si>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</si>
  <si>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</si>
  <si>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</si>
  <si>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</si>
  <si>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</si>
  <si>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</si>
  <si>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</si>
  <si>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</si>
  <si>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</si>
  <si>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</si>
  <si>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</si>
  <si>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</si>
  <si>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</si>
  <si>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</si>
  <si>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</si>
  <si>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</si>
  <si>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</si>
  <si>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</si>
  <si>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</si>
  <si>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</si>
  <si>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</si>
  <si>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</si>
  <si>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</si>
  <si>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</si>
  <si>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</si>
  <si>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</si>
  <si>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</si>
  <si>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</si>
  <si>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</si>
  <si>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</si>
  <si>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</si>
  <si>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</si>
  <si>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</si>
  <si>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</si>
  <si>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</si>
  <si>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</si>
  <si>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</si>
  <si>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</si>
  <si>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</si>
  <si>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</si>
  <si>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</si>
  <si>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</si>
  <si>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</si>
  <si>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</si>
  <si>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</si>
  <si>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</si>
  <si>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</si>
  <si>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</si>
  <si>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</si>
  <si>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</si>
  <si>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</si>
  <si>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</si>
  <si>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</si>
  <si>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</si>
  <si>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</si>
  <si>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</si>
  <si>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</si>
  <si>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</si>
  <si>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</si>
  <si>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</si>
  <si>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</si>
  <si>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</si>
  <si>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</si>
  <si>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</si>
  <si>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</si>
  <si>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</si>
  <si>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</si>
  <si>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</si>
  <si>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</si>
  <si>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</si>
  <si>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</si>
  <si>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</si>
  <si>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</si>
  <si>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</si>
  <si>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</si>
  <si>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</si>
  <si>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</si>
  <si>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</si>
  <si>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</si>
  <si>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</si>
  <si>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</si>
  <si>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</si>
  <si>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</si>
  <si>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</si>
  <si>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</si>
  <si>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</si>
  <si>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</si>
  <si>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</si>
  <si>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</si>
  <si>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</si>
  <si>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</si>
  <si>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</si>
  <si>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</si>
  <si>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</si>
  <si>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</si>
  <si>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</si>
  <si>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</si>
  <si>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</si>
  <si>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</si>
  <si>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</si>
  <si>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</si>
  <si>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</si>
  <si>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</si>
  <si>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</si>
  <si>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</si>
  <si>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</si>
  <si>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</si>
  <si>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</si>
  <si>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</si>
  <si>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</si>
  <si>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</si>
  <si>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</si>
  <si>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</si>
  <si>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</si>
  <si>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</si>
  <si>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</si>
  <si>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</si>
  <si>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</si>
  <si>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</si>
  <si>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</si>
  <si>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</si>
  <si>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</si>
  <si>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</si>
  <si>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</si>
  <si>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</si>
  <si>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</si>
  <si>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</si>
  <si>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</si>
  <si>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</si>
  <si>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</si>
  <si>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</si>
  <si>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</si>
  <si>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</si>
  <si>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</si>
  <si>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</si>
  <si>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</si>
  <si>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</si>
  <si>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</si>
  <si>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</si>
  <si>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</si>
  <si>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</si>
  <si>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</si>
  <si>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</si>
  <si>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</si>
  <si>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</si>
  <si>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</si>
  <si>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</si>
  <si>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</si>
  <si>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</si>
  <si>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</si>
  <si>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</si>
  <si>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</si>
  <si>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</si>
  <si>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</si>
  <si>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</si>
  <si>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</si>
  <si>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</si>
  <si>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</si>
  <si>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</si>
  <si>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</si>
  <si>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</si>
  <si>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</si>
  <si>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</si>
  <si>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</si>
  <si>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</si>
  <si>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</si>
  <si>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</si>
  <si>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</si>
  <si>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</si>
  <si>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</si>
  <si>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</si>
  <si>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</si>
  <si>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</si>
  <si>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</si>
  <si>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</si>
  <si>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</si>
  <si>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</si>
  <si>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</si>
  <si>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</si>
  <si>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</si>
  <si>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</si>
  <si>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</si>
  <si>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</si>
  <si>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</si>
  <si>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</si>
  <si>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</si>
  <si>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</si>
  <si>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</si>
  <si>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</si>
  <si>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</si>
  <si>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</si>
  <si>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</si>
  <si>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</si>
  <si>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</si>
  <si>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</si>
  <si>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</si>
  <si>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</si>
  <si>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</si>
  <si>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</si>
  <si>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</si>
  <si>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</si>
  <si>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</si>
  <si>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</si>
  <si>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</si>
  <si>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</si>
  <si>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</si>
  <si>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</si>
  <si>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</si>
  <si>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</si>
  <si>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</si>
  <si>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</si>
  <si>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</si>
  <si>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</si>
  <si>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</si>
  <si>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</si>
  <si>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</si>
  <si>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</si>
  <si>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</si>
  <si>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</si>
  <si>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</si>
  <si>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</si>
  <si>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</si>
  <si>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</si>
  <si>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</si>
  <si>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</si>
  <si>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</si>
  <si>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</si>
  <si>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</si>
  <si>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</si>
  <si>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</si>
  <si>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</si>
  <si>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</si>
  <si>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</si>
  <si>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</si>
  <si>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</si>
  <si>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</si>
  <si>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</si>
  <si>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</si>
  <si>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</si>
  <si>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</si>
  <si>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</si>
  <si>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</si>
  <si>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</si>
  <si>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</si>
  <si>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</si>
  <si>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</si>
  <si>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</si>
  <si>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</si>
  <si>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</si>
  <si>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</si>
  <si>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</si>
  <si>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</si>
  <si>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</si>
  <si>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</si>
  <si>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</si>
  <si>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</si>
  <si>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</si>
  <si>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</si>
  <si>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</si>
  <si>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</si>
  <si>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</si>
  <si>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</si>
  <si>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</si>
  <si>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</si>
  <si>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</si>
  <si>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</si>
  <si>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</si>
  <si>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</si>
  <si>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</si>
  <si>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</si>
  <si>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</si>
  <si>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</si>
  <si>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</si>
  <si>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</si>
  <si>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</si>
  <si>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</si>
  <si>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</si>
  <si>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</si>
  <si>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</si>
  <si>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</si>
  <si>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</si>
  <si>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</si>
  <si>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</si>
  <si>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</si>
  <si>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</si>
  <si>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</si>
  <si>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</si>
  <si>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</si>
  <si>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</si>
  <si>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</si>
  <si>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</si>
  <si>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</si>
  <si>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</si>
  <si>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</si>
  <si>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</si>
  <si>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</si>
  <si>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</si>
  <si>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</si>
  <si>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</si>
  <si>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</si>
  <si>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</si>
  <si>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</si>
  <si>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</si>
  <si>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</si>
  <si>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</si>
  <si>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</si>
  <si>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</si>
  <si>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</si>
  <si>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</si>
  <si>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</si>
  <si>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</si>
  <si>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</si>
  <si>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</si>
  <si>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</si>
  <si>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</si>
  <si>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</si>
  <si>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</si>
  <si>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</si>
  <si>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</si>
  <si>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</si>
  <si>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</si>
  <si>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</si>
  <si>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</si>
  <si>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</si>
  <si>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</si>
  <si>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</si>
  <si>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</si>
  <si>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</si>
  <si>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</si>
  <si>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</si>
  <si>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</si>
  <si>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</si>
  <si>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</si>
  <si>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</si>
  <si>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</si>
  <si>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</si>
  <si>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</si>
  <si>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</si>
  <si>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</si>
  <si>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</si>
  <si>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</si>
  <si>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</si>
  <si>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</si>
  <si>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</si>
  <si>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</si>
  <si>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</si>
  <si>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</si>
  <si>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</si>
  <si>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</si>
  <si>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</si>
  <si>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</si>
  <si>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</si>
  <si>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</si>
  <si>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</si>
  <si>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</si>
  <si>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</si>
  <si>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</si>
  <si>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</si>
  <si>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</si>
  <si>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</si>
  <si>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</si>
  <si>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</si>
  <si>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</si>
  <si>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</si>
  <si>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</si>
  <si>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</si>
  <si>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</si>
  <si>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</si>
  <si>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</si>
  <si>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</si>
  <si>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</si>
  <si>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</si>
  <si>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</si>
  <si>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</si>
  <si>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</si>
  <si>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</si>
  <si>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</si>
  <si>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</si>
  <si>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</si>
  <si>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</si>
  <si>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</si>
  <si>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</si>
  <si>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</si>
  <si>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</si>
  <si>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</si>
  <si>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</si>
  <si>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</si>
  <si>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</si>
  <si>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</si>
  <si>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</si>
  <si>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</si>
  <si>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</si>
  <si>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</si>
  <si>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</si>
  <si>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</si>
  <si>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</si>
  <si>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</si>
  <si>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</si>
  <si>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</si>
  <si>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</si>
  <si>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</si>
  <si>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</si>
  <si>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</si>
  <si>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</si>
  <si>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</si>
  <si>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</si>
  <si>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</si>
  <si>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</si>
  <si>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</si>
  <si>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</si>
  <si>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</si>
  <si>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</si>
  <si>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</si>
  <si>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</si>
  <si>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</si>
  <si>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</si>
  <si>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</si>
  <si>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</si>
  <si>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</si>
  <si>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</si>
  <si>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</si>
  <si>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</si>
  <si>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</si>
  <si>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</si>
  <si>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</si>
  <si>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</si>
  <si>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</si>
  <si>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</si>
  <si>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</si>
  <si>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</si>
  <si>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</si>
  <si>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</si>
  <si>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</si>
  <si>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</si>
  <si>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</si>
  <si>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</si>
  <si>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</si>
  <si>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</si>
  <si>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</si>
  <si>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</si>
  <si>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</si>
  <si>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</si>
  <si>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</si>
  <si>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</si>
  <si>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</si>
  <si>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</si>
  <si>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</si>
  <si>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</si>
  <si>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</si>
  <si>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</si>
  <si>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</si>
  <si>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</si>
  <si>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</si>
  <si>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</si>
  <si>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</si>
  <si>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</si>
  <si>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</si>
  <si>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</si>
  <si>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</si>
  <si>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</si>
  <si>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</si>
  <si>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</si>
  <si>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</si>
  <si>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</si>
  <si>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</si>
  <si>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</si>
  <si>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</si>
  <si>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</si>
  <si>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</si>
  <si>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</si>
  <si>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</si>
  <si>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</si>
  <si>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</si>
  <si>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</si>
  <si>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</si>
  <si>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</si>
  <si>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</si>
  <si>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</si>
  <si>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</si>
  <si>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</si>
  <si>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</si>
  <si>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</si>
  <si>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</si>
  <si>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</si>
  <si>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</si>
  <si>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</si>
  <si>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</si>
  <si>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</si>
  <si>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</si>
  <si>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</si>
  <si>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</si>
  <si>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</si>
  <si>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</si>
  <si>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</si>
  <si>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</si>
  <si>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</si>
  <si>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</si>
  <si>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</si>
  <si>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</si>
  <si>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</si>
  <si>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</si>
  <si>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</si>
  <si>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</si>
  <si>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</si>
  <si>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</si>
  <si>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</si>
  <si>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</si>
  <si>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</si>
  <si>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</si>
  <si>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</si>
  <si>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</si>
  <si>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</si>
  <si>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</si>
  <si>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</si>
  <si>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</si>
  <si>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</si>
  <si>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</si>
  <si>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</si>
  <si>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</si>
  <si>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</si>
  <si>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</si>
  <si>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</si>
  <si>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</si>
  <si>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</si>
  <si>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</si>
  <si>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</si>
  <si>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</si>
  <si>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</si>
  <si>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</si>
  <si>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</si>
  <si>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</si>
  <si>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</si>
  <si>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</si>
  <si>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</si>
  <si>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</si>
  <si>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</si>
  <si>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</si>
  <si>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</si>
  <si>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</si>
  <si>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</si>
  <si>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</si>
  <si>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</si>
  <si>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</si>
  <si>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</si>
  <si>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</si>
  <si>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</si>
  <si>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</si>
  <si>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</si>
  <si>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</si>
  <si>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</si>
  <si>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</si>
  <si>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</si>
  <si>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</si>
  <si>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</si>
  <si>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</si>
  <si>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</si>
  <si>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</si>
  <si>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</si>
  <si>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</si>
  <si>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</si>
  <si>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</si>
  <si>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</si>
  <si>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</si>
  <si>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</si>
  <si>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</si>
  <si>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</si>
  <si>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</si>
  <si>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</si>
  <si>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</si>
  <si>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</si>
  <si>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</si>
  <si>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</si>
  <si>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</si>
  <si>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</si>
  <si>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</si>
  <si>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</si>
  <si>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</si>
  <si>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</si>
  <si>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</si>
  <si>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</si>
  <si>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</si>
  <si>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</si>
  <si>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</si>
  <si>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</si>
  <si>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</si>
  <si>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</si>
  <si>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</si>
  <si>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</si>
  <si>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</si>
  <si>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</si>
  <si>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</si>
  <si>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</si>
  <si>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</si>
  <si>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</si>
  <si>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</si>
  <si>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</si>
  <si>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</si>
  <si>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</si>
  <si>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</si>
  <si>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</si>
  <si>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</si>
  <si>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</si>
  <si>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</si>
  <si>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</si>
  <si>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</si>
  <si>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</si>
  <si>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</si>
  <si>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</si>
  <si>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</si>
  <si>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</si>
  <si>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</si>
  <si>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</si>
  <si>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</si>
  <si>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</si>
  <si>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</si>
  <si>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</si>
  <si>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</si>
  <si>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</si>
  <si>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</si>
  <si>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</si>
  <si>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</si>
  <si>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</si>
  <si>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</si>
  <si>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</si>
  <si>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</si>
  <si>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</si>
  <si>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</si>
  <si>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</si>
  <si>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</si>
  <si>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</si>
  <si>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</si>
  <si>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</si>
  <si>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</si>
  <si>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</si>
  <si>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</si>
  <si>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</si>
  <si>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</si>
  <si>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</si>
  <si>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</si>
  <si>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</si>
  <si>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</si>
  <si>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</si>
  <si>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</si>
  <si>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</si>
  <si>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</si>
  <si>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</si>
  <si>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</si>
  <si>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</si>
  <si>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</si>
  <si>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</si>
  <si>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</si>
  <si>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</si>
  <si>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</si>
  <si>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</si>
  <si>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</si>
  <si>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</si>
  <si>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</si>
  <si>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</si>
  <si>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</si>
  <si>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</si>
  <si>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</si>
  <si>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</si>
  <si>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</si>
  <si>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</si>
  <si>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</si>
  <si>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</si>
  <si>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</si>
  <si>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</si>
  <si>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</si>
  <si>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</si>
  <si>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</si>
  <si>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</si>
  <si>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</si>
  <si>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</si>
  <si>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</si>
  <si>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</si>
  <si>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</si>
  <si>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</si>
  <si>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</si>
  <si>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</si>
  <si>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</si>
  <si>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</si>
  <si>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</si>
  <si>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</si>
  <si>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</si>
  <si>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</si>
  <si>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</si>
  <si>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</si>
  <si>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</si>
  <si>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</si>
  <si>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</si>
  <si>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</si>
  <si>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</si>
  <si>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</si>
  <si>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</si>
  <si>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</si>
  <si>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</si>
  <si>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</si>
  <si>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</si>
  <si>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</si>
  <si>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</si>
  <si>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</si>
  <si>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</si>
  <si>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</si>
  <si>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</si>
  <si>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</si>
  <si>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</si>
  <si>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</si>
  <si>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</si>
  <si>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</si>
  <si>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</si>
  <si>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</si>
  <si>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</si>
  <si>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</si>
  <si>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</si>
  <si>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</si>
  <si>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</si>
  <si>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</si>
  <si>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</si>
  <si>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</si>
  <si>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</si>
  <si>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</si>
  <si>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</si>
  <si>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</si>
  <si>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</si>
  <si>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</si>
  <si>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</si>
  <si>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</si>
  <si>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</si>
  <si>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</si>
  <si>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</si>
  <si>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</si>
  <si>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</si>
  <si>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</si>
  <si>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</si>
  <si>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</si>
  <si>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</si>
  <si>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</si>
  <si>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</si>
  <si>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</si>
  <si>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</si>
  <si>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</si>
  <si>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</si>
  <si>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</si>
  <si>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</si>
  <si>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</si>
  <si>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</si>
  <si>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</si>
  <si>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</si>
  <si>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</si>
  <si>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</si>
  <si>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</si>
  <si>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</si>
  <si>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</si>
  <si>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</si>
  <si>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</si>
  <si>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</si>
  <si>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</si>
  <si>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</si>
  <si>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</si>
  <si>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</si>
  <si>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</si>
  <si>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</si>
  <si>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</si>
  <si>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</si>
  <si>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</si>
  <si>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</si>
  <si>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</si>
  <si>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</si>
  <si>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</si>
  <si>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</si>
  <si>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</si>
  <si>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</si>
  <si>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</si>
  <si>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</si>
  <si>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</si>
  <si>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</si>
  <si>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</si>
  <si>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</si>
  <si>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</si>
  <si>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</si>
  <si>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</si>
  <si>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</si>
  <si>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</si>
  <si>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</si>
  <si>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</si>
  <si>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</si>
  <si>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</si>
  <si>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</si>
  <si>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</si>
  <si>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</si>
  <si>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</si>
  <si>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</si>
  <si>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</si>
  <si>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</si>
  <si>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</si>
  <si>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</si>
  <si>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</si>
  <si>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</si>
  <si>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</si>
  <si>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</si>
  <si>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</si>
  <si>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</si>
  <si>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</si>
  <si>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</si>
  <si>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</si>
  <si>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</si>
  <si>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</si>
  <si>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</si>
  <si>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</si>
  <si>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</si>
  <si>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</si>
  <si>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</si>
  <si>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</si>
  <si>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</si>
  <si>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</si>
  <si>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</si>
  <si>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</si>
  <si>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</si>
  <si>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</si>
  <si>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</si>
  <si>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</si>
  <si>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</si>
  <si>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</si>
  <si>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</si>
  <si>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</si>
  <si>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</si>
  <si>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</si>
  <si>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</si>
  <si>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</si>
  <si>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</si>
  <si>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</si>
  <si>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</si>
  <si>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</si>
  <si>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</si>
  <si>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</si>
  <si>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</si>
  <si>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</si>
  <si>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</si>
  <si>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</si>
  <si>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</si>
  <si>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</si>
  <si>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</si>
  <si>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</si>
  <si>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</si>
  <si>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</si>
  <si>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</si>
  <si>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</si>
  <si>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</si>
  <si>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</si>
  <si>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</si>
  <si>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</si>
  <si>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</si>
  <si>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</si>
  <si>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</si>
  <si>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</si>
  <si>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</si>
  <si>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</si>
  <si>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</si>
  <si>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</si>
  <si>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</si>
  <si>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</si>
  <si>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</si>
  <si>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</si>
  <si>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</si>
  <si>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</si>
  <si>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</si>
  <si>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</si>
  <si>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</si>
  <si>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</si>
  <si>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</si>
  <si>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</si>
  <si>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</si>
  <si>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</si>
  <si>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</si>
  <si>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</si>
  <si>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</si>
  <si>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</si>
  <si>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</si>
  <si>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</si>
  <si>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</si>
  <si>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</si>
  <si>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</si>
  <si>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</si>
  <si>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</si>
  <si>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</si>
  <si>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</si>
  <si>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</si>
  <si>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</si>
  <si>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</si>
  <si>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</si>
  <si>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</si>
  <si>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</si>
  <si>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</si>
  <si>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</si>
  <si>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</si>
  <si>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</si>
  <si>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</si>
  <si>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</si>
  <si>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</si>
  <si>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</si>
  <si>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</si>
  <si>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</si>
  <si>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</si>
  <si>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</si>
  <si>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</si>
  <si>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</si>
  <si>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</si>
  <si>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</si>
  <si>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</si>
  <si>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</si>
  <si>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</si>
  <si>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</si>
  <si>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</si>
  <si>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</si>
  <si>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</si>
  <si>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</si>
  <si>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</si>
  <si>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</si>
  <si>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</si>
  <si>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</si>
  <si>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</si>
  <si>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</si>
  <si>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</si>
  <si>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</si>
  <si>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</si>
  <si>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</si>
  <si>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</si>
  <si>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</si>
  <si>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</si>
  <si>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</si>
  <si>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</si>
  <si>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</si>
  <si>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</si>
  <si>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</si>
  <si>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</si>
  <si>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</si>
  <si>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</si>
  <si>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</si>
  <si>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</si>
  <si>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</si>
  <si>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</si>
  <si>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</si>
  <si>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</si>
  <si>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</si>
  <si>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</si>
  <si>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</si>
  <si>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</si>
  <si>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</si>
  <si>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</si>
  <si>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</si>
  <si>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</si>
  <si>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</si>
  <si>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</si>
  <si>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</si>
  <si>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</si>
  <si>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</si>
  <si>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</si>
  <si>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</si>
  <si>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</si>
  <si>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</si>
  <si>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</si>
  <si>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</si>
  <si>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</si>
  <si>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</si>
  <si>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</si>
  <si>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</si>
  <si>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</si>
  <si>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</si>
  <si>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</si>
  <si>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</si>
  <si>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</si>
  <si>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</si>
  <si>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</si>
  <si>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</si>
  <si>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</si>
  <si>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</si>
  <si>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</si>
  <si>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</si>
  <si>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</si>
  <si>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</si>
  <si>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</si>
  <si>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</si>
  <si>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</si>
  <si>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</si>
  <si>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</si>
  <si>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</si>
  <si>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</si>
  <si>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</si>
  <si>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</si>
  <si>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</si>
  <si>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</si>
  <si>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</si>
  <si>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</si>
  <si>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</si>
  <si>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</si>
  <si>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</si>
  <si>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</si>
  <si>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</si>
  <si>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</si>
  <si>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</si>
  <si>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</si>
  <si>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</si>
  <si>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</si>
  <si>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</si>
  <si>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</si>
  <si>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</si>
  <si>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</si>
  <si>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</si>
  <si>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</si>
  <si>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</si>
  <si>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</si>
  <si>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</si>
  <si>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</si>
  <si>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</si>
  <si>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</si>
  <si>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</si>
  <si>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</si>
  <si>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</si>
  <si>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</si>
  <si>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</si>
  <si>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</si>
  <si>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</si>
  <si>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</si>
  <si>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</si>
  <si>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</si>
  <si>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</si>
  <si>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</si>
  <si>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</si>
  <si>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</si>
  <si>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</si>
  <si>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</si>
  <si>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</si>
  <si>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</si>
  <si>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</si>
  <si>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</si>
  <si>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</si>
  <si>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</si>
  <si>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</si>
  <si>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</si>
  <si>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</si>
  <si>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</si>
  <si>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</si>
  <si>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</si>
  <si>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</si>
  <si>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</si>
  <si>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</si>
  <si>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</si>
  <si>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</si>
  <si>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</si>
  <si>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</si>
  <si>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</si>
  <si>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</si>
  <si>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</si>
  <si>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</si>
  <si>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</si>
  <si>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</si>
  <si>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</si>
  <si>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</si>
  <si>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</si>
  <si>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</si>
  <si>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</si>
  <si>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</si>
  <si>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</si>
  <si>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</si>
  <si>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</si>
  <si>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</si>
  <si>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</si>
  <si>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</si>
  <si>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</si>
  <si>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</si>
  <si>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</si>
  <si>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</si>
  <si>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</si>
  <si>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</si>
  <si>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</si>
  <si>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</si>
  <si>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</si>
  <si>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</si>
  <si>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</si>
  <si>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</si>
  <si>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</si>
  <si>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</si>
  <si>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</si>
  <si>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</si>
  <si>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</si>
  <si>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</si>
  <si>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</si>
  <si>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</si>
  <si>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</si>
  <si>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</si>
  <si>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</si>
  <si>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</si>
  <si>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</si>
  <si>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</si>
  <si>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</si>
  <si>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</si>
  <si>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</si>
  <si>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</si>
  <si>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</si>
  <si>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</si>
  <si>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</si>
  <si>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</si>
  <si>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</si>
  <si>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</si>
  <si>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</si>
  <si>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</si>
  <si>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</si>
  <si>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</si>
  <si>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</si>
  <si>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</si>
  <si>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</si>
  <si>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</si>
  <si>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</si>
  <si>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</si>
  <si>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</si>
  <si>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</si>
  <si>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</si>
  <si>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</si>
  <si>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</si>
  <si>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</si>
  <si>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</si>
  <si>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</si>
  <si>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</si>
  <si>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</si>
  <si>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</si>
  <si>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</si>
  <si>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</si>
  <si>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</si>
  <si>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</si>
  <si>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</si>
  <si>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</si>
  <si>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</si>
  <si>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</si>
  <si>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</si>
  <si>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</si>
  <si>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</si>
  <si>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</si>
  <si>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</si>
  <si>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</si>
  <si>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</si>
  <si>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</si>
  <si>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</si>
  <si>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</si>
  <si>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</si>
  <si>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</si>
  <si>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</si>
  <si>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</si>
  <si>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</si>
  <si>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</si>
  <si>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</si>
  <si>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</si>
  <si>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</si>
  <si>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</si>
  <si>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</si>
  <si>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</si>
  <si>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</si>
  <si>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</si>
  <si>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</si>
  <si>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</si>
  <si>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</si>
  <si>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</si>
  <si>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</si>
  <si>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</si>
  <si>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</si>
  <si>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</si>
  <si>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</si>
  <si>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</si>
  <si>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</si>
  <si>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</si>
  <si>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</si>
  <si>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</si>
  <si>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</si>
  <si>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</si>
  <si>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</si>
  <si>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</si>
  <si>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</si>
  <si>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</si>
  <si>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</si>
  <si>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</si>
  <si>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</si>
  <si>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</si>
  <si>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</si>
  <si>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</si>
  <si>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</si>
  <si>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</si>
  <si>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</si>
  <si>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</si>
  <si>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</si>
  <si>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</si>
  <si>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</si>
  <si>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</si>
  <si>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</si>
  <si>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</si>
  <si>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</si>
  <si>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</si>
  <si>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</si>
  <si>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</si>
  <si>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</si>
  <si>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</si>
  <si>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</si>
  <si>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</si>
  <si>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</si>
  <si>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</si>
  <si>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</si>
  <si>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</si>
  <si>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</si>
  <si>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</si>
  <si>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</si>
  <si>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</si>
  <si>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</si>
  <si>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</si>
  <si>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</si>
  <si>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</si>
  <si>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</si>
  <si>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</si>
  <si>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</si>
  <si>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</si>
  <si>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</si>
  <si>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</si>
  <si>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</si>
  <si>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</si>
  <si>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</si>
  <si>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</si>
  <si>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</si>
  <si>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</si>
  <si>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</si>
  <si>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</si>
  <si>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</si>
  <si>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</si>
  <si>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</si>
  <si>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</si>
  <si>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</si>
  <si>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</si>
  <si>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</si>
  <si>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</si>
  <si>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</si>
  <si>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</si>
  <si>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</si>
  <si>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</si>
  <si>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</si>
  <si>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</si>
  <si>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</si>
  <si>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</si>
  <si>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</si>
  <si>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</si>
  <si>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</si>
  <si>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</si>
  <si>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</si>
  <si>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</si>
  <si>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</si>
  <si>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</si>
  <si>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</si>
  <si>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</si>
  <si>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</si>
  <si>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</si>
  <si>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</si>
  <si>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</si>
  <si>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</si>
  <si>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</si>
  <si>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</si>
  <si>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</si>
  <si>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</si>
  <si>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</si>
  <si>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</si>
  <si>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</si>
  <si>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</si>
  <si>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</si>
  <si>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</si>
  <si>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</si>
  <si>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</si>
  <si>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</si>
  <si>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</si>
  <si>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</si>
  <si>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</si>
  <si>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</si>
  <si>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</si>
  <si>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</si>
  <si>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</si>
  <si>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</si>
  <si>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</si>
  <si>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</si>
  <si>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</si>
  <si>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</si>
  <si>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</si>
  <si>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</si>
  <si>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</si>
  <si>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</si>
  <si>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</si>
  <si>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</si>
  <si>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</si>
  <si>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</si>
  <si>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</si>
  <si>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</si>
  <si>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</si>
  <si>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</si>
  <si>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</si>
  <si>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</si>
  <si>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</si>
  <si>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</si>
  <si>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</si>
  <si>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</si>
  <si>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</si>
  <si>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</si>
  <si>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</si>
  <si>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</si>
  <si>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</si>
  <si>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</si>
  <si>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</si>
  <si>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</si>
  <si>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</si>
  <si>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</si>
  <si>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</si>
  <si>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</si>
  <si>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</si>
  <si>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</si>
  <si>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</si>
  <si>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</si>
  <si>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</si>
  <si>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</si>
  <si>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</si>
  <si>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</si>
  <si>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</si>
  <si>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</si>
  <si>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</si>
  <si>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</si>
  <si>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</si>
  <si>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</si>
  <si>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</si>
  <si>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</si>
  <si>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</si>
  <si>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</si>
  <si>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</si>
  <si>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</si>
  <si>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</si>
  <si>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</si>
  <si>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</si>
  <si>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</si>
  <si>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</si>
  <si>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</si>
  <si>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</si>
  <si>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</si>
  <si>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</si>
  <si>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</si>
  <si>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</si>
  <si>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</si>
  <si>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</si>
  <si>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</si>
  <si>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</si>
  <si>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</si>
  <si>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</si>
  <si>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</si>
  <si>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</si>
  <si>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</si>
  <si>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</si>
  <si>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</si>
  <si>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</si>
  <si>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</si>
  <si>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</si>
  <si>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</si>
  <si>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</si>
  <si>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</si>
  <si>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</si>
  <si>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</si>
  <si>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</si>
  <si>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</si>
  <si>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</si>
  <si>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</si>
  <si>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</si>
  <si>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</si>
  <si>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</si>
  <si>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</si>
  <si>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</si>
  <si>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</si>
  <si>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</si>
  <si>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</si>
  <si>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</si>
  <si>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</si>
  <si>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</si>
  <si>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</si>
  <si>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</si>
  <si>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</si>
  <si>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</si>
  <si>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</si>
  <si>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</si>
  <si>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</si>
  <si>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</si>
  <si>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</si>
  <si>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</si>
  <si>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</si>
  <si>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</si>
  <si>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</si>
  <si>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</si>
  <si>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</si>
  <si>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</si>
  <si>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</si>
  <si>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</si>
  <si>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</si>
  <si>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</si>
  <si>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</si>
  <si>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</si>
  <si>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</si>
  <si>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</si>
  <si>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</si>
  <si>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</si>
  <si>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</si>
  <si>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</si>
  <si>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</si>
  <si>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</si>
  <si>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</si>
  <si>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</si>
  <si>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</si>
  <si>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</si>
  <si>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</si>
  <si>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</si>
  <si>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</si>
  <si>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</si>
  <si>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</si>
  <si>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</si>
  <si>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</si>
  <si>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</si>
  <si>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</si>
  <si>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</si>
  <si>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</si>
  <si>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</si>
  <si>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</si>
  <si>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</si>
  <si>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</si>
  <si>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</si>
  <si>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</si>
  <si>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</si>
  <si>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</si>
  <si>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</si>
  <si>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</si>
  <si>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</si>
  <si>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</si>
  <si>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</si>
  <si>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</si>
  <si>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</si>
  <si>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</si>
  <si>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</si>
  <si>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</si>
  <si>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</si>
  <si>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</si>
  <si>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</si>
  <si>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</si>
  <si>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</si>
  <si>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</si>
  <si>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</si>
  <si>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</si>
  <si>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</si>
  <si>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</si>
  <si>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</si>
  <si>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</si>
  <si>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</si>
  <si>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</si>
  <si>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</si>
  <si>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</si>
  <si>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</si>
  <si>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</si>
  <si>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</si>
  <si>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</si>
  <si>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</si>
  <si>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</si>
  <si>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</si>
  <si>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</si>
  <si>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</si>
  <si>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</si>
  <si>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</si>
  <si>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</si>
  <si>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</si>
  <si>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</si>
  <si>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</si>
  <si>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</si>
  <si>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</si>
  <si>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</si>
  <si>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</si>
  <si>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</si>
  <si>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</si>
  <si>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</si>
  <si>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</si>
  <si>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</si>
  <si>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</si>
  <si>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</si>
  <si>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</si>
  <si>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</si>
  <si>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</si>
  <si>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</si>
  <si>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</si>
  <si>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</si>
  <si>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</si>
  <si>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</si>
  <si>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</si>
  <si>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</si>
  <si>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</si>
  <si>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</si>
  <si>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</si>
  <si>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</si>
  <si>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</si>
  <si>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</si>
  <si>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</si>
  <si>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</si>
  <si>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</si>
  <si>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</si>
  <si>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</si>
  <si>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</si>
  <si>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</si>
  <si>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</si>
  <si>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</si>
  <si>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</si>
  <si>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</si>
  <si>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</si>
  <si>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</si>
  <si>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</si>
  <si>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</si>
  <si>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</si>
  <si>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</si>
  <si>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</si>
  <si>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</si>
  <si>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</si>
  <si>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</si>
  <si>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</si>
  <si>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</si>
  <si>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</si>
  <si>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</si>
  <si>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</si>
  <si>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</si>
  <si>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</si>
  <si>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</si>
  <si>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</si>
  <si>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</si>
  <si>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</si>
  <si>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</si>
  <si>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</si>
  <si>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</si>
  <si>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</si>
  <si>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</si>
  <si>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</si>
  <si>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</si>
  <si>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</si>
  <si>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</si>
  <si>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</si>
  <si>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</si>
  <si>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</si>
  <si>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</si>
  <si>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</si>
  <si>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</si>
  <si>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</si>
  <si>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</si>
  <si>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</si>
  <si>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</si>
  <si>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</si>
  <si>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</si>
  <si>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</si>
  <si>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</si>
  <si>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</si>
  <si>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</si>
  <si>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</si>
  <si>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</si>
  <si>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</si>
  <si>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</si>
  <si>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</si>
  <si>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</si>
  <si>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</si>
  <si>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</si>
  <si>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</si>
  <si>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</si>
  <si>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</si>
  <si>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</si>
  <si>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</si>
  <si>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</si>
  <si>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</si>
  <si>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</si>
  <si>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</si>
  <si>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</si>
  <si>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</si>
  <si>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</si>
  <si>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</si>
  <si>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</si>
  <si>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</si>
  <si>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</si>
  <si>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</si>
  <si>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</si>
  <si>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</si>
  <si>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</si>
  <si>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</si>
  <si>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</si>
  <si>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</si>
  <si>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</si>
  <si>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</si>
  <si>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</si>
  <si>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</si>
  <si>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</si>
  <si>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</si>
  <si>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</si>
  <si>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</si>
  <si>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</si>
  <si>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</si>
  <si>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</si>
  <si>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</si>
  <si>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</si>
  <si>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</si>
  <si>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</si>
  <si>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</si>
  <si>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</si>
  <si>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</si>
  <si>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</si>
  <si>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</si>
  <si>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</si>
  <si>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</si>
  <si>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</si>
  <si>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</si>
  <si>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</si>
  <si>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</si>
  <si>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</si>
  <si>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</si>
  <si>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</si>
  <si>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</si>
  <si>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</si>
  <si>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</si>
  <si>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</si>
  <si>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</si>
  <si>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</si>
  <si>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</si>
  <si>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</si>
  <si>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</si>
  <si>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</si>
  <si>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</si>
  <si>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</si>
  <si>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</si>
  <si>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</si>
  <si>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</si>
  <si>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</si>
  <si>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</si>
  <si>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</si>
  <si>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</si>
  <si>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</si>
  <si>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</si>
  <si>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</si>
  <si>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</si>
  <si>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</si>
  <si>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</si>
  <si>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</si>
  <si>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</si>
  <si>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</si>
  <si>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</si>
  <si>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</si>
  <si>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</si>
  <si>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</si>
  <si>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</si>
  <si>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</si>
  <si>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</si>
  <si>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</si>
  <si>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</si>
  <si>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</si>
  <si>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</si>
  <si>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</si>
  <si>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</si>
  <si>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</si>
  <si>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</si>
  <si>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</si>
  <si>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</si>
  <si>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</si>
  <si>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</si>
  <si>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</si>
  <si>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</si>
  <si>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</si>
  <si>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</si>
  <si>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</si>
  <si>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</si>
  <si>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</si>
  <si>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</si>
  <si>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</si>
  <si>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</si>
  <si>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</si>
  <si>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</si>
  <si>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</si>
  <si>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</si>
  <si>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</si>
  <si>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</si>
  <si>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</si>
  <si>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</si>
  <si>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</si>
  <si>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</si>
  <si>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</si>
  <si>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</si>
  <si>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</si>
  <si>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</si>
  <si>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</si>
  <si>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</si>
  <si>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</si>
  <si>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</si>
  <si>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</si>
  <si>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</si>
  <si>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</si>
  <si>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</si>
  <si>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</si>
  <si>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</si>
  <si>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</si>
  <si>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</si>
  <si>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</si>
  <si>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</si>
  <si>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</si>
  <si>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</si>
  <si>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</si>
  <si>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</si>
  <si>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</si>
  <si>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</si>
  <si>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</si>
  <si>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</si>
  <si>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</si>
  <si>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</si>
  <si>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</si>
  <si>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</si>
  <si>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</si>
  <si>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</si>
  <si>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</si>
  <si>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</si>
  <si>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</si>
  <si>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</si>
  <si>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</si>
  <si>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</si>
  <si>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</si>
  <si>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</si>
  <si>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</si>
  <si>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</si>
  <si>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</si>
  <si>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</si>
  <si>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</si>
  <si>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</si>
  <si>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</si>
  <si>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</si>
  <si>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</si>
  <si>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</si>
  <si>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</si>
  <si>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</si>
  <si>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</si>
  <si>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</si>
  <si>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</si>
  <si>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</si>
  <si>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</si>
  <si>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</si>
  <si>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</si>
  <si>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</si>
  <si>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</si>
  <si>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</si>
  <si>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</si>
  <si>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</si>
  <si>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</si>
  <si>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</si>
  <si>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</si>
  <si>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</si>
  <si>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</si>
  <si>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</si>
  <si>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</si>
  <si>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</si>
  <si>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</si>
  <si>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</si>
  <si>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</si>
  <si>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</si>
  <si>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</si>
  <si>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</si>
  <si>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</si>
  <si>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</si>
  <si>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</si>
  <si>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</si>
  <si>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</si>
  <si>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</si>
  <si>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</si>
  <si>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</si>
  <si>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</si>
  <si>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</si>
  <si>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</si>
  <si>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</si>
  <si>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</si>
  <si>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</si>
  <si>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</si>
  <si>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</si>
  <si>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</si>
  <si>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</si>
  <si>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</si>
  <si>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</si>
  <si>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</si>
  <si>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</si>
  <si>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</si>
  <si>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</si>
  <si>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</si>
  <si>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</si>
  <si>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</si>
  <si>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</si>
  <si>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</si>
  <si>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</si>
  <si>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</si>
  <si>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</si>
  <si>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</si>
  <si>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</si>
  <si>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</si>
  <si>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</si>
  <si>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</si>
  <si>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</si>
  <si>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</si>
  <si>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</si>
  <si>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</si>
  <si>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</si>
  <si>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</si>
  <si>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</si>
  <si>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</si>
  <si>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</si>
  <si>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</si>
  <si>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</si>
  <si>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</si>
  <si>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</si>
  <si>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</si>
  <si>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</si>
  <si>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</si>
  <si>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</si>
  <si>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</si>
  <si>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</si>
  <si>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</si>
  <si>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</si>
  <si>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</si>
  <si>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</si>
  <si>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</si>
  <si>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</si>
  <si>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</si>
  <si>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</si>
  <si>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</si>
  <si>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</si>
  <si>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</si>
  <si>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</si>
  <si>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</si>
  <si>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</si>
  <si>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</si>
  <si>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</si>
  <si>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</si>
  <si>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</si>
  <si>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</si>
  <si>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</si>
  <si>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</si>
  <si>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</si>
  <si>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</si>
  <si>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</si>
  <si>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</si>
  <si>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</si>
  <si>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</si>
  <si>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</si>
  <si>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</si>
  <si>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</si>
  <si>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</si>
  <si>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</si>
  <si>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</si>
  <si>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</si>
  <si>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</si>
  <si>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</si>
  <si>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</si>
  <si>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</si>
  <si>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</si>
  <si>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</si>
  <si>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</si>
  <si>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</si>
  <si>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</si>
  <si>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</si>
  <si>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</si>
  <si>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</si>
  <si>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</si>
  <si>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</si>
  <si>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</si>
  <si>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</si>
  <si>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</si>
  <si>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</si>
  <si>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</si>
  <si>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</si>
  <si>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</si>
  <si>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</si>
  <si>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</si>
  <si>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</si>
  <si>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</si>
  <si>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</si>
  <si>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</si>
  <si>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</si>
  <si>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</si>
  <si>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</si>
  <si>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</si>
  <si>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</si>
  <si>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</si>
  <si>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</si>
  <si>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</si>
  <si>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</si>
  <si>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</si>
  <si>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</si>
  <si>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</si>
  <si>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</si>
  <si>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</si>
  <si>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</si>
  <si>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</si>
  <si>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</si>
  <si>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</si>
  <si>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</si>
  <si>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</si>
  <si>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</si>
  <si>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</si>
  <si>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</si>
  <si>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</si>
  <si>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</si>
  <si>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</si>
  <si>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</si>
  <si>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</si>
  <si>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</si>
  <si>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</si>
  <si>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</si>
  <si>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</si>
  <si>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</si>
  <si>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</si>
  <si>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</si>
  <si>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</si>
  <si>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</si>
  <si>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</si>
  <si>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</si>
  <si>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</si>
  <si>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</si>
  <si>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</si>
  <si>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</si>
  <si>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</si>
  <si>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</si>
  <si>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</si>
  <si>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</si>
  <si>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</si>
  <si>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</si>
  <si>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</si>
  <si>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</si>
  <si>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</si>
  <si>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</si>
  <si>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</si>
  <si>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</si>
  <si>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</si>
  <si>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</si>
  <si>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</si>
  <si>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</si>
  <si>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</si>
  <si>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</si>
  <si>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</si>
  <si>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</si>
  <si>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</si>
  <si>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</si>
  <si>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</si>
  <si>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</si>
  <si>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</si>
  <si>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</si>
  <si>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</si>
  <si>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</si>
  <si>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</si>
  <si>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</si>
  <si>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</si>
  <si>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</si>
  <si>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</si>
  <si>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</si>
  <si>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</si>
  <si>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</si>
  <si>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</si>
  <si>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</si>
  <si>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</si>
  <si>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</si>
  <si>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</si>
  <si>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</si>
  <si>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</si>
  <si>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</si>
  <si>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</si>
  <si>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</si>
  <si>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</si>
  <si>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</si>
  <si>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</si>
  <si>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</si>
  <si>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</si>
  <si>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</si>
  <si>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</si>
  <si>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</si>
  <si>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</si>
  <si>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</si>
  <si>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</si>
  <si>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</si>
  <si>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</si>
  <si>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</si>
  <si>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</si>
  <si>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</si>
  <si>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</si>
  <si>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</si>
  <si>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</si>
  <si>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</si>
  <si>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</si>
  <si>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</si>
  <si>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</si>
  <si>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</si>
  <si>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</si>
  <si>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</si>
  <si>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</si>
  <si>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</si>
  <si>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</si>
  <si>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</si>
  <si>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</si>
  <si>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</si>
  <si>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</si>
  <si>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</si>
  <si>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</si>
  <si>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</si>
  <si>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</si>
  <si>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</si>
  <si>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</si>
  <si>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</si>
  <si>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</si>
  <si>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</si>
  <si>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</si>
  <si>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</si>
  <si>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</si>
  <si>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</si>
  <si>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</si>
  <si>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</si>
  <si>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</si>
  <si>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</si>
  <si>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</si>
  <si>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</si>
  <si>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</si>
  <si>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</si>
  <si>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</si>
  <si>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</si>
  <si>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</si>
  <si>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</si>
  <si>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</si>
  <si>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</si>
  <si>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</si>
  <si>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</si>
  <si>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</si>
  <si>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</si>
  <si>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</si>
  <si>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</si>
  <si>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</si>
  <si>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</si>
  <si>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</si>
  <si>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</si>
  <si>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</si>
  <si>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</si>
  <si>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</si>
  <si>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</si>
  <si>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</si>
  <si>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</si>
  <si>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</si>
  <si>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</si>
  <si>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</si>
  <si>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</si>
  <si>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</si>
  <si>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</si>
  <si>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</si>
  <si>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</si>
  <si>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</si>
  <si>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</si>
  <si>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</si>
  <si>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</si>
  <si>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</si>
  <si>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</si>
  <si>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</si>
  <si>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</si>
  <si>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</si>
  <si>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</si>
  <si>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</si>
  <si>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</si>
  <si>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</si>
  <si>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</si>
  <si>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</si>
  <si>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</si>
  <si>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</si>
  <si>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</si>
  <si>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</si>
  <si>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</si>
  <si>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</si>
  <si>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</si>
  <si>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</si>
  <si>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</si>
  <si>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</si>
  <si>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</si>
  <si>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</si>
  <si>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</si>
  <si>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</si>
  <si>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</si>
  <si>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</si>
  <si>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</si>
  <si>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</si>
  <si>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</si>
  <si>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</si>
  <si>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</si>
  <si>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</si>
  <si>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</si>
  <si>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</si>
  <si>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</si>
  <si>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</si>
  <si>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</si>
  <si>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</si>
  <si>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</si>
  <si>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</si>
  <si>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</si>
  <si>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</si>
  <si>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</si>
  <si>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</si>
  <si>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</si>
  <si>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</si>
  <si>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</si>
  <si>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</si>
  <si>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</si>
  <si>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</si>
  <si>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</si>
  <si>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</si>
  <si>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</si>
  <si>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</si>
  <si>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</si>
  <si>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</si>
  <si>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</si>
  <si>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</si>
  <si>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</si>
  <si>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</si>
  <si>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</si>
  <si>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</si>
  <si>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</si>
  <si>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</si>
  <si>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</si>
  <si>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</si>
  <si>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</si>
  <si>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</si>
  <si>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</si>
  <si>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</si>
  <si>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</si>
  <si>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</si>
  <si>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</si>
  <si>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</si>
  <si>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</si>
  <si>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</si>
  <si>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</si>
  <si>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</si>
  <si>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</si>
  <si>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</si>
  <si>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</si>
  <si>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</si>
  <si>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</si>
  <si>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</si>
  <si>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</si>
  <si>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</si>
  <si>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</si>
  <si>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</si>
  <si>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</si>
  <si>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</si>
  <si>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</si>
  <si>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</si>
  <si>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</si>
  <si>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</si>
  <si>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</si>
  <si>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</si>
  <si>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</si>
  <si>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</si>
  <si>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</si>
  <si>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</si>
  <si>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</si>
  <si>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</si>
  <si>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</si>
  <si>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</si>
  <si>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</si>
  <si>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</si>
  <si>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</si>
  <si>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</si>
  <si>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</si>
  <si>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</si>
  <si>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</si>
  <si>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</si>
  <si>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</si>
  <si>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</si>
  <si>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</si>
  <si>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</si>
  <si>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</si>
  <si>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</si>
  <si>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</si>
  <si>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</si>
  <si>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</si>
  <si>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</si>
  <si>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</si>
  <si>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</si>
  <si>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</si>
  <si>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</si>
  <si>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</si>
  <si>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</si>
  <si>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</si>
  <si>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</si>
  <si>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</si>
  <si>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</si>
  <si>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</si>
  <si>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</si>
  <si>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</si>
  <si>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</si>
  <si>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</si>
  <si>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</si>
  <si>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</si>
  <si>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</si>
  <si>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</si>
  <si>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</si>
  <si>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</si>
  <si>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</si>
  <si>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</si>
  <si>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</si>
  <si>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</si>
  <si>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</si>
  <si>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</si>
  <si>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</si>
  <si>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</si>
  <si>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</si>
  <si>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</si>
  <si>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</si>
  <si>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</si>
  <si>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</si>
  <si>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</si>
  <si>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</si>
  <si>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</si>
  <si>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</si>
  <si>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</si>
  <si>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</si>
  <si>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</si>
  <si>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</si>
  <si>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</si>
  <si>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</si>
  <si>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</si>
  <si>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</si>
  <si>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</si>
  <si>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</si>
  <si>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</si>
  <si>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</si>
  <si>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</si>
  <si>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</si>
  <si>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</si>
  <si>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</si>
  <si>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</si>
  <si>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</si>
  <si>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</si>
  <si>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</si>
  <si>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</si>
  <si>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</si>
  <si>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</si>
  <si>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</si>
  <si>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</si>
  <si>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</si>
  <si>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</si>
  <si>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</si>
  <si>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</si>
  <si>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</si>
  <si>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</si>
  <si>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</si>
  <si>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</si>
  <si>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</si>
  <si>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</si>
  <si>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</si>
  <si>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</si>
  <si>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</si>
  <si>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</si>
  <si>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</si>
  <si>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</si>
  <si>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</si>
  <si>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</si>
  <si>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</si>
  <si>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</si>
  <si>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</si>
  <si>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</si>
  <si>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</si>
  <si>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</si>
  <si>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</si>
  <si>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</si>
  <si>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</si>
  <si>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</si>
  <si>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</si>
  <si>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</si>
  <si>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</si>
  <si>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</si>
  <si>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</si>
  <si>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</si>
  <si>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</si>
  <si>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</si>
  <si>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</si>
  <si>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</si>
  <si>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</si>
  <si>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</si>
  <si>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</si>
  <si>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</si>
  <si>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</si>
  <si>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</si>
  <si>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</si>
  <si>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</si>
  <si>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</si>
  <si>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</si>
  <si>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</si>
  <si>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</si>
  <si>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</si>
  <si>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</si>
  <si>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</si>
  <si>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</si>
  <si>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</si>
  <si>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</si>
  <si>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</si>
  <si>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</si>
  <si>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</si>
  <si>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</si>
  <si>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</si>
  <si>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</si>
  <si>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</si>
  <si>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</si>
  <si>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</si>
  <si>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</si>
  <si>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</si>
  <si>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</si>
  <si>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</si>
  <si>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</si>
  <si>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</si>
  <si>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</si>
  <si>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</si>
  <si>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</si>
  <si>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</si>
  <si>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</si>
  <si>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</si>
  <si>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</si>
  <si>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</si>
  <si>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</si>
  <si>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</si>
  <si>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</si>
  <si>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</si>
  <si>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</si>
  <si>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</si>
  <si>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</si>
  <si>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</si>
  <si>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</si>
  <si>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</si>
  <si>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</si>
  <si>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</si>
  <si>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</si>
  <si>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</si>
  <si>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</si>
  <si>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</si>
  <si>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</si>
  <si>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</si>
  <si>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</si>
  <si>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</si>
  <si>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</si>
  <si>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</si>
  <si>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</si>
  <si>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</si>
  <si>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</si>
  <si>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</si>
  <si>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</si>
  <si>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</si>
  <si>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</si>
  <si>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</si>
  <si>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</si>
  <si>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</si>
  <si>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</si>
  <si>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</si>
  <si>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</si>
  <si>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</si>
  <si>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</si>
  <si>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</si>
  <si>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</si>
  <si>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</si>
  <si>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</si>
  <si>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</si>
  <si>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</si>
  <si>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</si>
  <si>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</si>
  <si>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</si>
  <si>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</si>
  <si>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</si>
  <si>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</si>
  <si>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</si>
  <si>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</si>
  <si>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</si>
  <si>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</si>
  <si>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</si>
  <si>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</si>
  <si>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</si>
  <si>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</si>
  <si>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</si>
  <si>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</si>
  <si>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</si>
  <si>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</si>
  <si>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</si>
  <si>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</si>
  <si>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</si>
  <si>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</si>
  <si>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</si>
  <si>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</si>
  <si>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</si>
  <si>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</si>
  <si>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</si>
  <si>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</si>
  <si>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</si>
  <si>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</si>
  <si>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</si>
  <si>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</si>
  <si>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</si>
  <si>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</si>
  <si>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</si>
  <si>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</si>
  <si>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</si>
  <si>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</si>
  <si>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</si>
  <si>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</si>
  <si>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</si>
  <si>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</si>
  <si>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</si>
  <si>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</si>
  <si>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</si>
  <si>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</si>
  <si>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</si>
  <si>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</si>
  <si>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</si>
  <si>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</si>
  <si>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</si>
  <si>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</si>
  <si>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</si>
  <si>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</si>
  <si>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</si>
  <si>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</si>
  <si>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</si>
  <si>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</si>
  <si>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</si>
  <si>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</si>
  <si>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</si>
  <si>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</si>
  <si>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</si>
  <si>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</si>
  <si>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</si>
  <si>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</si>
  <si>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</si>
  <si>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</si>
  <si>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</si>
  <si>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</si>
  <si>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</si>
  <si>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</si>
  <si>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</si>
  <si>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</si>
  <si>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</si>
  <si>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</si>
  <si>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</si>
  <si>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</si>
  <si>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</si>
  <si>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</si>
  <si>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</si>
  <si>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</si>
  <si>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</si>
  <si>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</si>
  <si>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</si>
  <si>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</si>
  <si>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</si>
  <si>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</si>
  <si>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</si>
  <si>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</si>
  <si>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</si>
  <si>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</si>
  <si>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</si>
  <si>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</si>
  <si>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</si>
  <si>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</si>
  <si>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</si>
  <si>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</si>
  <si>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</si>
  <si>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</si>
  <si>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</si>
  <si>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</si>
  <si>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</si>
  <si>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</si>
  <si>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</si>
  <si>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</si>
  <si>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</si>
  <si>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</si>
  <si>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</si>
  <si>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</si>
  <si>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</si>
  <si>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</si>
  <si>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</si>
  <si>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</si>
  <si>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</si>
  <si>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</si>
  <si>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</si>
  <si>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</si>
  <si>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</si>
  <si>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</si>
  <si>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</si>
  <si>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</si>
  <si>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</si>
  <si>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</si>
  <si>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</si>
  <si>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</si>
  <si>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</si>
  <si>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</si>
  <si>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</si>
  <si>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</si>
  <si>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</si>
  <si>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</si>
  <si>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</si>
  <si>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</si>
  <si>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</si>
  <si>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</si>
  <si>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</si>
  <si>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</si>
  <si>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</si>
  <si>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</si>
  <si>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</si>
  <si>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</si>
  <si>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</si>
  <si>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</si>
  <si>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</si>
  <si>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</si>
  <si>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</si>
  <si>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</si>
  <si>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</si>
  <si>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</si>
  <si>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</si>
  <si>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</si>
  <si>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</si>
  <si>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</si>
  <si>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</si>
  <si>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</si>
  <si>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</si>
  <si>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</si>
  <si>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</si>
  <si>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</si>
  <si>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</si>
  <si>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</si>
  <si>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</si>
  <si>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</si>
  <si>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</si>
  <si>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</si>
  <si>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</si>
  <si>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</si>
  <si>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</si>
  <si>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</si>
  <si>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</si>
  <si>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</si>
  <si>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</si>
  <si>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</si>
  <si>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</si>
  <si>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</si>
  <si>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</si>
  <si>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</si>
  <si>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</si>
  <si>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</si>
  <si>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</si>
  <si>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</si>
  <si>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</si>
  <si>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</si>
  <si>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</si>
  <si>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</si>
  <si>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</si>
  <si>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</si>
  <si>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</si>
  <si>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</si>
  <si>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</si>
  <si>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</si>
  <si>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</si>
  <si>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</si>
  <si>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</si>
  <si>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</si>
  <si>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</si>
  <si>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</si>
  <si>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</si>
  <si>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</si>
  <si>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</si>
  <si>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</si>
  <si>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</si>
  <si>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</si>
  <si>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</si>
  <si>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</si>
  <si>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</si>
  <si>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</si>
  <si>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</si>
  <si>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</si>
  <si>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</si>
  <si>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</si>
  <si>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</si>
  <si>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</si>
  <si>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</si>
  <si>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</si>
  <si>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</si>
  <si>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</si>
  <si>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</si>
  <si>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</si>
  <si>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</si>
  <si>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</si>
  <si>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</si>
  <si>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</si>
  <si>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</si>
  <si>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</si>
  <si>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</si>
  <si>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</si>
  <si>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</si>
  <si>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</si>
  <si>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</si>
  <si>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</si>
  <si>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</si>
  <si>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</si>
  <si>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</si>
  <si>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</si>
  <si>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</si>
  <si>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</si>
  <si>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</si>
  <si>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</si>
  <si>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</si>
  <si>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</si>
  <si>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</si>
  <si>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</si>
  <si>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</si>
  <si>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</si>
  <si>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</si>
  <si>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</si>
  <si>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</si>
  <si>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</si>
  <si>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</si>
  <si>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</si>
  <si>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</si>
  <si>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</si>
  <si>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</si>
  <si>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</si>
  <si>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</si>
  <si>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</si>
  <si>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</si>
  <si>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</si>
  <si>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</si>
  <si>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</si>
  <si>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</si>
  <si>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</si>
  <si>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</si>
  <si>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</si>
  <si>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</si>
  <si>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</si>
  <si>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</si>
  <si>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</si>
  <si>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</si>
  <si>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</si>
  <si>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</si>
  <si>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</si>
  <si>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</si>
  <si>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</si>
  <si>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</si>
  <si>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</si>
  <si>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</si>
  <si>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</si>
  <si>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</si>
  <si>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</si>
  <si>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</si>
  <si>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</si>
  <si>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</si>
  <si>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</si>
  <si>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</si>
  <si>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</si>
  <si>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</si>
  <si>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</si>
  <si>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</si>
  <si>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</si>
  <si>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</si>
  <si>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</si>
  <si>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</si>
  <si>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</si>
  <si>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</si>
  <si>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</si>
  <si>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</si>
  <si>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</si>
  <si>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</si>
  <si>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</si>
  <si>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</si>
  <si>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</si>
  <si>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</si>
  <si>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</si>
  <si>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</si>
  <si>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</si>
  <si>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</si>
  <si>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</si>
  <si>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</si>
  <si>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</si>
  <si>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</si>
  <si>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</si>
  <si>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</si>
  <si>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</si>
  <si>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</si>
  <si>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</si>
  <si>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</si>
  <si>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</si>
  <si>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</si>
  <si>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</si>
  <si>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</si>
  <si>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</si>
  <si>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</si>
  <si>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</si>
  <si>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</si>
  <si>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</si>
  <si>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</si>
  <si>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</si>
  <si>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</si>
  <si>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</si>
  <si>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</si>
  <si>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</si>
  <si>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</si>
  <si>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</si>
  <si>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</si>
  <si>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</si>
  <si>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</si>
  <si>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</si>
  <si>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</si>
  <si>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</si>
  <si>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</si>
  <si>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</si>
  <si>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</si>
  <si>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</si>
  <si>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</si>
  <si>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</si>
  <si>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</si>
  <si>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</si>
  <si>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</si>
  <si>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</si>
  <si>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</si>
  <si>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</si>
  <si>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</si>
  <si>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</si>
  <si>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</si>
  <si>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</si>
  <si>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</si>
  <si>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</si>
  <si>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</si>
  <si>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</si>
  <si>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</si>
  <si>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</si>
  <si>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</si>
  <si>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</si>
  <si>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</si>
  <si>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</si>
  <si>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</si>
  <si>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</si>
  <si>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</si>
  <si>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</si>
  <si>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</si>
  <si>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</si>
  <si>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</si>
  <si>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</si>
  <si>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</si>
  <si>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</si>
  <si>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</si>
  <si>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</si>
  <si>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</si>
  <si>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</si>
  <si>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</si>
  <si>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</si>
  <si>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</si>
  <si>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</si>
  <si>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</si>
  <si>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</si>
  <si>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</si>
  <si>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</si>
  <si>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</si>
  <si>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</si>
  <si>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</si>
  <si>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</si>
  <si>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</si>
  <si>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</si>
  <si>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</si>
  <si>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</si>
  <si>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</si>
  <si>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</si>
  <si>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</si>
  <si>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</si>
  <si>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</si>
  <si>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</si>
  <si>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</si>
  <si>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</si>
  <si>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</si>
  <si>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</si>
  <si>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</si>
  <si>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</si>
  <si>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</si>
  <si>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</si>
  <si>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</si>
  <si>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</si>
  <si>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</si>
  <si>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</si>
  <si>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</si>
  <si>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</si>
  <si>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</si>
  <si>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</si>
  <si>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</si>
  <si>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</si>
  <si>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</si>
  <si>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</si>
  <si>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</si>
  <si>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</si>
  <si>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</si>
  <si>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</si>
  <si>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</si>
  <si>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</si>
  <si>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</si>
  <si>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</si>
  <si>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</si>
  <si>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</si>
  <si>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</si>
  <si>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</si>
  <si>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</si>
  <si>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</si>
  <si>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</si>
  <si>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</si>
  <si>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</si>
  <si>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</si>
  <si>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</si>
  <si>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</si>
  <si>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</si>
  <si>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</si>
  <si>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</si>
  <si>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</si>
  <si>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</si>
  <si>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</si>
  <si>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</si>
  <si>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</si>
  <si>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</si>
  <si>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</si>
  <si>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</si>
  <si>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</si>
  <si>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</si>
  <si>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</si>
  <si>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</si>
  <si>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</si>
  <si>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</si>
  <si>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</si>
  <si>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</si>
  <si>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</si>
  <si>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</si>
  <si>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</si>
  <si>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</si>
  <si>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</si>
  <si>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</si>
  <si>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</si>
  <si>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</si>
  <si>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</si>
  <si>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</si>
  <si>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</si>
  <si>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</si>
  <si>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</si>
  <si>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</si>
  <si>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</si>
  <si>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</si>
  <si>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</si>
  <si>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</si>
  <si>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</si>
  <si>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</si>
  <si>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</si>
  <si>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</si>
  <si>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</si>
  <si>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</si>
  <si>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</si>
  <si>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</si>
  <si>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</si>
  <si>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</si>
  <si>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</si>
  <si>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</si>
  <si>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</si>
  <si>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</si>
  <si>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</si>
  <si>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</si>
  <si>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</si>
  <si>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</si>
  <si>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</si>
  <si>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</si>
  <si>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</si>
  <si>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</si>
  <si>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</si>
  <si>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</si>
  <si>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</si>
  <si>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</si>
  <si>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</si>
  <si>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</si>
  <si>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</si>
  <si>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</si>
  <si>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</si>
  <si>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</si>
  <si>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</si>
  <si>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</si>
  <si>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</si>
  <si>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</si>
  <si>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</si>
  <si>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</si>
  <si>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</si>
  <si>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</si>
  <si>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</si>
  <si>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</si>
  <si>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</si>
  <si>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</si>
  <si>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</si>
  <si>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</si>
  <si>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</si>
  <si>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</si>
  <si>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</si>
  <si>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</si>
  <si>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</si>
  <si>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</si>
  <si>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</si>
  <si>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</si>
  <si>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</si>
  <si>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</si>
  <si>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</si>
  <si>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</si>
  <si>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</si>
  <si>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</si>
  <si>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</si>
  <si>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</si>
  <si>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</si>
  <si>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</si>
  <si>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</si>
  <si>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</si>
  <si>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</si>
  <si>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</si>
  <si>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</si>
  <si>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</si>
  <si>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</si>
  <si>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</si>
  <si>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</si>
  <si>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</si>
  <si>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</si>
  <si>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</si>
  <si>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</si>
  <si>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</si>
  <si>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</si>
  <si>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</si>
  <si>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</si>
  <si>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</si>
  <si>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</si>
  <si>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</si>
  <si>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</si>
  <si>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</si>
  <si>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</si>
  <si>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</si>
  <si>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</si>
  <si>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</si>
  <si>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</si>
  <si>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</si>
  <si>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</si>
  <si>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</si>
  <si>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</si>
  <si>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</si>
  <si>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</si>
  <si>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</si>
  <si>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</si>
  <si>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</si>
  <si>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</si>
  <si>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</si>
  <si>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</si>
  <si>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</si>
  <si>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</si>
  <si>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</si>
  <si>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</si>
  <si>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</si>
  <si>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</si>
  <si>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</si>
  <si>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</si>
  <si>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</si>
  <si>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</si>
  <si>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</si>
  <si>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</si>
  <si>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</si>
  <si>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</si>
  <si>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</si>
  <si>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</si>
  <si>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</si>
  <si>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</si>
  <si>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</si>
  <si>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</si>
  <si>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</si>
  <si>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</si>
  <si>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</si>
  <si>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</si>
  <si>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</si>
  <si>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</si>
  <si>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</si>
  <si>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</si>
  <si>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</si>
  <si>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</si>
  <si>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</si>
  <si>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</si>
  <si>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</si>
  <si>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</si>
  <si>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</si>
  <si>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</si>
  <si>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</si>
  <si>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</si>
  <si>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</si>
  <si>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</si>
  <si>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</si>
  <si>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</si>
  <si>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</si>
  <si>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</si>
  <si>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</si>
  <si>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</si>
  <si>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</si>
  <si>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</si>
  <si>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</si>
  <si>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</si>
  <si>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</si>
  <si>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</si>
  <si>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</si>
  <si>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</si>
  <si>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</si>
  <si>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</si>
  <si>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</si>
  <si>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</si>
  <si>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</si>
  <si>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</si>
  <si>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</si>
  <si>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</si>
  <si>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</si>
  <si>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</si>
  <si>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</si>
  <si>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</si>
  <si>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</si>
  <si>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</si>
  <si>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</si>
  <si>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</si>
  <si>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</si>
  <si>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</si>
  <si>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</si>
  <si>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</si>
  <si>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</si>
  <si>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</si>
  <si>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</si>
  <si>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</si>
  <si>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</si>
  <si>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</si>
  <si>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</si>
  <si>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</si>
  <si>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</si>
  <si>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</si>
  <si>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</si>
  <si>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</si>
  <si>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</si>
  <si>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</si>
  <si>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</si>
  <si>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</si>
  <si>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</si>
  <si>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</si>
  <si>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</si>
  <si>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</si>
  <si>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</si>
  <si>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</si>
  <si>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</si>
  <si>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</si>
  <si>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</si>
  <si>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</si>
  <si>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</si>
  <si>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</si>
  <si>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</si>
  <si>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</si>
  <si>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</si>
  <si>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</si>
  <si>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</si>
  <si>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</si>
  <si>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</si>
  <si>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</si>
  <si>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</si>
  <si>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</si>
  <si>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</si>
  <si>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</si>
  <si>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</si>
  <si>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</si>
  <si>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</si>
  <si>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</si>
  <si>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</si>
  <si>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</si>
  <si>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</si>
  <si>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</si>
  <si>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</si>
  <si>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</si>
  <si>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</si>
  <si>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</si>
  <si>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</si>
  <si>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</si>
  <si>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</si>
  <si>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</si>
  <si>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</si>
  <si>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</si>
  <si>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</si>
  <si>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</si>
  <si>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</si>
  <si>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</si>
  <si>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</si>
  <si>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</si>
  <si>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</si>
  <si>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</si>
  <si>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</si>
  <si>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</si>
  <si>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</si>
  <si>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</si>
  <si>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</si>
  <si>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</si>
  <si>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</si>
  <si>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</si>
  <si>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</si>
  <si>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</si>
  <si>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</si>
  <si>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</si>
  <si>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</si>
  <si>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</si>
  <si>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</si>
  <si>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</si>
  <si>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</si>
  <si>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</si>
  <si>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</si>
  <si>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</si>
  <si>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</si>
  <si>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</si>
  <si>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</si>
  <si>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</si>
  <si>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</si>
  <si>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</si>
  <si>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</si>
  <si>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</si>
  <si>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</si>
  <si>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</si>
  <si>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</si>
  <si>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</si>
  <si>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</si>
  <si>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</si>
  <si>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</si>
  <si>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</si>
  <si>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</si>
  <si>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</si>
  <si>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</si>
  <si>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</si>
  <si>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</si>
  <si>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</si>
  <si>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</si>
  <si>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</si>
  <si>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</si>
  <si>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</si>
  <si>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</si>
  <si>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</si>
  <si>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</si>
  <si>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</si>
  <si>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</si>
  <si>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</si>
  <si>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</si>
  <si>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</si>
  <si>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</si>
  <si>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</si>
  <si>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</si>
  <si>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</si>
  <si>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</si>
  <si>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</si>
  <si>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</si>
  <si>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</si>
  <si>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</si>
  <si>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</si>
  <si>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</si>
  <si>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</si>
  <si>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</si>
  <si>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</si>
  <si>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</si>
  <si>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</si>
  <si>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</si>
  <si>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</si>
  <si>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</si>
  <si>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</si>
  <si>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</si>
  <si>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</si>
  <si>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</si>
  <si>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</si>
  <si>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</si>
  <si>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</si>
  <si>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</si>
  <si>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</si>
  <si>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</si>
  <si>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</si>
  <si>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</si>
  <si>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</si>
  <si>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</si>
  <si>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</si>
  <si>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</si>
  <si>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</si>
  <si>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</si>
  <si>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</si>
  <si>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</si>
  <si>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</si>
  <si>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</si>
  <si>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</si>
  <si>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</si>
  <si>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</si>
  <si>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</si>
  <si>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</si>
  <si>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</si>
  <si>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</si>
  <si>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</si>
  <si>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</si>
  <si>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</si>
  <si>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</si>
  <si>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</si>
  <si>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</si>
  <si>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</si>
  <si>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</si>
  <si>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</si>
  <si>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</si>
  <si>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</si>
  <si>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</si>
  <si>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</si>
  <si>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</si>
  <si>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</si>
  <si>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</si>
  <si>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</si>
  <si>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</si>
  <si>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</si>
  <si>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</si>
  <si>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</si>
  <si>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</si>
  <si>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</si>
  <si>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</si>
  <si>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</si>
  <si>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</si>
  <si>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</si>
  <si>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</si>
  <si>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</si>
  <si>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</si>
  <si>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</si>
  <si>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</si>
  <si>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</si>
  <si>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</si>
  <si>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</si>
  <si>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</si>
  <si>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</si>
  <si>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</si>
  <si>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</si>
  <si>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</si>
  <si>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</si>
  <si>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</si>
  <si>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</si>
  <si>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</si>
  <si>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</si>
  <si>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</si>
  <si>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</si>
  <si>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</si>
  <si>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</si>
  <si>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</si>
  <si>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</si>
  <si>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</si>
  <si>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</si>
  <si>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</si>
  <si>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</si>
  <si>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</si>
  <si>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</si>
  <si>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</si>
  <si>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</si>
  <si>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</si>
  <si>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</si>
  <si>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</si>
  <si>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</si>
  <si>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</si>
  <si>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</si>
  <si>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</si>
  <si>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</si>
  <si>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</si>
  <si>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</si>
  <si>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</si>
  <si>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</si>
  <si>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</si>
  <si>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</si>
  <si>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</si>
  <si>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</si>
  <si>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</si>
  <si>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</si>
  <si>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</si>
  <si>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</si>
  <si>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</si>
  <si>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</si>
  <si>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</si>
  <si>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</si>
  <si>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</si>
  <si>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</si>
  <si>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</si>
  <si>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</si>
  <si>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</si>
  <si>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</si>
  <si>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</si>
  <si>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</si>
  <si>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</si>
  <si>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</si>
  <si>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</si>
  <si>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</si>
  <si>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</si>
  <si>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</si>
  <si>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</si>
  <si>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</si>
  <si>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</si>
  <si>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</si>
  <si>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</si>
  <si>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</si>
  <si>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</si>
  <si>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</si>
  <si>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</si>
  <si>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</si>
  <si>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</si>
  <si>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</si>
  <si>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</si>
  <si>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</si>
  <si>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</si>
  <si>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</si>
  <si>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</si>
  <si>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</si>
  <si>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</si>
  <si>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</si>
  <si>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</si>
  <si>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</si>
  <si>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</si>
  <si>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</si>
  <si>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</si>
  <si>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</si>
  <si>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</si>
  <si>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</si>
  <si>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</si>
  <si>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</si>
  <si>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</si>
  <si>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</si>
  <si>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</si>
  <si>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</si>
  <si>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</si>
  <si>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</si>
  <si>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</si>
  <si>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</si>
  <si>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</si>
  <si>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</si>
  <si>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</si>
  <si>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</si>
  <si>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</si>
  <si>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</si>
  <si>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</si>
  <si>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</si>
  <si>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</si>
  <si>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</si>
  <si>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</si>
  <si>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</si>
  <si>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</si>
  <si>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</si>
  <si>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</si>
  <si>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</si>
  <si>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</si>
  <si>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</si>
  <si>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</si>
  <si>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</si>
  <si>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</si>
  <si>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</si>
  <si>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</si>
  <si>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</si>
  <si>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</si>
  <si>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</si>
  <si>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</si>
  <si>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</si>
  <si>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</si>
  <si>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</si>
  <si>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</si>
  <si>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</si>
  <si>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</si>
  <si>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</si>
  <si>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</si>
  <si>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</si>
  <si>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</si>
  <si>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</si>
  <si>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</si>
  <si>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</si>
  <si>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</si>
  <si>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</si>
  <si>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</si>
  <si>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</si>
  <si>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</si>
  <si>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</si>
  <si>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</si>
  <si>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</si>
  <si>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</si>
  <si>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</si>
  <si>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</si>
  <si>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</si>
  <si>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</si>
  <si>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</si>
  <si>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</si>
  <si>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</si>
  <si>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</si>
  <si>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</si>
  <si>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</si>
  <si>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</si>
  <si>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</si>
  <si>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</si>
  <si>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</si>
  <si>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</si>
  <si>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</si>
  <si>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</si>
  <si>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</si>
  <si>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</si>
  <si>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</si>
  <si>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</si>
  <si>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</si>
  <si>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</si>
  <si>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</si>
  <si>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</si>
  <si>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</si>
  <si>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</si>
  <si>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</si>
  <si>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</si>
  <si>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</si>
  <si>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</si>
  <si>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</si>
  <si>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</si>
  <si>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</si>
  <si>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</si>
  <si>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</si>
  <si>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</si>
  <si>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</si>
  <si>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</si>
  <si>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</si>
  <si>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</si>
  <si>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</si>
  <si>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</si>
  <si>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</si>
  <si>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</si>
  <si>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</si>
  <si>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</si>
  <si>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</si>
  <si>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</si>
  <si>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</si>
  <si>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</si>
  <si>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</si>
  <si>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</si>
  <si>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</si>
  <si>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</si>
  <si>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</si>
  <si>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</si>
  <si>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</si>
  <si>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</si>
  <si>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</si>
  <si>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</si>
  <si>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</si>
  <si>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</si>
  <si>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</si>
  <si>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</si>
  <si>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</si>
  <si>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</si>
  <si>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</si>
  <si>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</si>
  <si>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</si>
  <si>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</si>
  <si>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</si>
  <si>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</si>
  <si>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</si>
  <si>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</si>
  <si>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</si>
  <si>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</si>
  <si>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</si>
  <si>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</si>
  <si>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</si>
  <si>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</si>
  <si>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</si>
  <si>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</si>
  <si>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</si>
  <si>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</si>
  <si>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</si>
  <si>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</si>
  <si>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</si>
  <si>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</si>
  <si>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</si>
  <si>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</si>
  <si>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</si>
  <si>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</si>
  <si>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</si>
  <si>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</si>
  <si>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</si>
  <si>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</si>
  <si>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</si>
  <si>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</si>
  <si>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</si>
  <si>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</si>
  <si>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</si>
  <si>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</si>
  <si>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</si>
  <si>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</si>
  <si>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</si>
  <si>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</si>
  <si>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</si>
  <si>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</si>
  <si>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</si>
  <si>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</si>
  <si>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</si>
  <si>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</si>
  <si>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</si>
  <si>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</si>
  <si>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</si>
  <si>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</si>
  <si>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</si>
  <si>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</si>
  <si>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</si>
  <si>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</si>
  <si>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</si>
  <si>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</si>
  <si>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</si>
  <si>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</si>
  <si>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</si>
  <si>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</si>
  <si>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</si>
  <si>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</si>
  <si>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</si>
  <si>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</si>
  <si>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</si>
  <si>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</si>
  <si>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</si>
  <si>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</si>
  <si>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</si>
  <si>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</si>
  <si>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</si>
  <si>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</si>
  <si>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</si>
  <si>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</si>
  <si>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</si>
  <si>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</si>
  <si>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</si>
  <si>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</si>
  <si>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</si>
  <si>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</si>
  <si>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</si>
  <si>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</si>
  <si>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</si>
  <si>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</si>
  <si>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</si>
  <si>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</si>
  <si>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</si>
  <si>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</si>
  <si>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</si>
  <si>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</si>
  <si>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</si>
  <si>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</si>
  <si>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</si>
  <si>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</si>
  <si>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</si>
  <si>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</si>
  <si>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</si>
  <si>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</si>
  <si>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</si>
  <si>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</si>
  <si>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</si>
  <si>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</si>
  <si>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</si>
  <si>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</si>
  <si>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</si>
  <si>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</si>
  <si>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</si>
  <si>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</si>
  <si>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</si>
  <si>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</si>
  <si>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</si>
  <si>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</si>
  <si>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</si>
  <si>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</si>
  <si>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</si>
  <si>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</si>
  <si>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</si>
  <si>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</si>
  <si>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</si>
  <si>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</si>
  <si>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</si>
  <si>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</si>
  <si>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</si>
  <si>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</si>
  <si>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</si>
  <si>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</si>
  <si>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</si>
  <si>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</si>
  <si>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</si>
  <si>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</si>
  <si>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</si>
  <si>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</si>
  <si>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</si>
  <si>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</si>
  <si>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</si>
  <si>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</si>
  <si>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</si>
  <si>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</si>
  <si>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</si>
  <si>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</si>
  <si>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</si>
  <si>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</si>
  <si>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</si>
  <si>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</si>
  <si>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</si>
  <si>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</si>
  <si>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</si>
  <si>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</si>
  <si>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</si>
  <si>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</si>
  <si>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</si>
  <si>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</si>
  <si>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</si>
  <si>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</si>
  <si>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</si>
  <si>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</si>
  <si>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</si>
  <si>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</si>
  <si>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</si>
  <si>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</si>
  <si>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</si>
  <si>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</si>
  <si>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</si>
  <si>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</si>
  <si>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</si>
  <si>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</si>
  <si>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</si>
  <si>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</si>
  <si>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</si>
  <si>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</si>
  <si>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</si>
  <si>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</si>
  <si>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</si>
  <si>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</si>
  <si>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</si>
  <si>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</si>
  <si>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</si>
  <si>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</si>
  <si>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</si>
  <si>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</si>
  <si>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</si>
  <si>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</si>
  <si>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</si>
  <si>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</si>
  <si>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</si>
  <si>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</si>
  <si>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</si>
  <si>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</si>
  <si>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</si>
  <si>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</si>
  <si>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</si>
  <si>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</si>
  <si>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</si>
  <si>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</si>
  <si>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</si>
  <si>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</si>
  <si>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</si>
  <si>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</si>
  <si>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</si>
  <si>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</si>
  <si>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</si>
  <si>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</si>
  <si>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</si>
  <si>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</si>
  <si>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</si>
  <si>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</si>
  <si>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</si>
  <si>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</si>
  <si>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</si>
  <si>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</si>
  <si>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</si>
  <si>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</si>
  <si>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</si>
  <si>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</si>
  <si>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</si>
  <si>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</si>
  <si>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</si>
  <si>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</si>
  <si>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</si>
  <si>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</si>
  <si>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</si>
  <si>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</si>
  <si>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</si>
  <si>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</si>
  <si>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</si>
  <si>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</si>
  <si>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</si>
  <si>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</si>
  <si>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</si>
  <si>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</si>
  <si>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</si>
  <si>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</si>
  <si>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</si>
  <si>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</si>
  <si>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</si>
  <si>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</si>
  <si>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</si>
  <si>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</si>
  <si>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</si>
  <si>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</si>
  <si>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</si>
  <si>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</si>
  <si>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</si>
  <si>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</si>
  <si>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</si>
  <si>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</si>
  <si>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</si>
  <si>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</si>
  <si>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</si>
  <si>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</si>
  <si>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</si>
  <si>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</si>
  <si>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</si>
  <si>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</si>
  <si>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</si>
  <si>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</si>
  <si>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</si>
  <si>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</si>
  <si>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</si>
  <si>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</si>
  <si>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</si>
  <si>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</si>
  <si>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</si>
  <si>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</si>
  <si>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</si>
  <si>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</si>
  <si>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</si>
  <si>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</si>
  <si>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</si>
  <si>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</si>
  <si>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</si>
  <si>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</si>
  <si>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</si>
  <si>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</si>
  <si>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</si>
  <si>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</si>
  <si>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</si>
  <si>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</si>
  <si>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</si>
  <si>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</si>
  <si>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</si>
  <si>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</si>
  <si>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</si>
  <si>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</si>
  <si>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</si>
  <si>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</si>
  <si>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</si>
  <si>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</si>
  <si>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</si>
  <si>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</si>
  <si>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</si>
  <si>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</si>
  <si>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</si>
  <si>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</si>
  <si>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</si>
  <si>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</si>
  <si>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</si>
  <si>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</si>
  <si>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</si>
  <si>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</si>
  <si>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</si>
  <si>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</si>
  <si>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</si>
  <si>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</si>
  <si>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</si>
  <si>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</si>
  <si>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</si>
  <si>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</si>
  <si>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</si>
  <si>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</si>
  <si>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</si>
  <si>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</si>
  <si>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</si>
  <si>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</si>
  <si>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</si>
  <si>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</si>
  <si>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</si>
  <si>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</si>
  <si>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</si>
  <si>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</si>
  <si>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</si>
  <si>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</si>
  <si>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</si>
  <si>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</si>
  <si>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</si>
  <si>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</si>
  <si>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</si>
  <si>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</si>
  <si>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</si>
  <si>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</si>
  <si>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</si>
  <si>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</si>
  <si>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</si>
  <si>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</si>
  <si>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</si>
  <si>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</si>
  <si>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</si>
  <si>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</si>
  <si>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</si>
  <si>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</si>
  <si>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</si>
  <si>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</si>
  <si>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</si>
  <si>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</si>
  <si>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</si>
  <si>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</si>
  <si>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</si>
  <si>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</si>
  <si>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</si>
  <si>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</si>
  <si>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</si>
  <si>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</si>
  <si>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</si>
  <si>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</si>
  <si>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</si>
  <si>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</si>
  <si>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</si>
  <si>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</si>
  <si>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</si>
  <si>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</si>
  <si>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</si>
  <si>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</si>
  <si>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</si>
  <si>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</si>
  <si>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</si>
  <si>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</si>
  <si>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</si>
  <si>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</si>
  <si>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</si>
  <si>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</si>
  <si>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</si>
  <si>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</si>
  <si>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</si>
  <si>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</si>
  <si>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</si>
  <si>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</si>
  <si>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</si>
  <si>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</si>
  <si>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</si>
  <si>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</si>
  <si>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</si>
  <si>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</si>
  <si>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</si>
  <si>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</si>
  <si>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</si>
  <si>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</si>
  <si>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</si>
  <si>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</si>
  <si>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</si>
  <si>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</si>
  <si>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</si>
  <si>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</si>
  <si>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</si>
  <si>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</si>
  <si>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</si>
  <si>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</si>
  <si>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</si>
  <si>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</si>
  <si>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</si>
  <si>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</si>
  <si>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</si>
  <si>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</si>
  <si>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</si>
  <si>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</si>
  <si>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</si>
  <si>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</si>
  <si>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</si>
  <si>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</si>
  <si>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</si>
  <si>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</si>
  <si>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</si>
  <si>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</si>
  <si>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</si>
  <si>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</si>
  <si>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</si>
  <si>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</si>
  <si>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</si>
  <si>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</si>
  <si>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</si>
  <si>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</si>
  <si>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</si>
  <si>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</si>
  <si>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</si>
  <si>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</si>
  <si>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</si>
  <si>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</si>
  <si>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</si>
  <si>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</si>
  <si>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</si>
  <si>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</si>
  <si>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</si>
  <si>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</si>
  <si>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</si>
  <si>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</si>
  <si>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</si>
  <si>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</si>
  <si>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</si>
  <si>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</si>
  <si>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</si>
  <si>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</si>
  <si>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</si>
  <si>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</si>
  <si>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</si>
  <si>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</si>
  <si>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</si>
  <si>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</si>
  <si>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</si>
  <si>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</si>
  <si>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</si>
  <si>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</si>
  <si>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</si>
  <si>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</si>
  <si>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</si>
  <si>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</si>
  <si>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</si>
  <si>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</si>
  <si>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</si>
  <si>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</si>
  <si>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</si>
  <si>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</si>
  <si>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</si>
  <si>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</si>
  <si>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</si>
  <si>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</si>
  <si>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</si>
  <si>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</si>
  <si>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</si>
  <si>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</si>
  <si>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</si>
  <si>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</si>
  <si>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</si>
  <si>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</si>
  <si>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</si>
  <si>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</si>
  <si>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</si>
  <si>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</si>
  <si>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</si>
  <si>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</si>
  <si>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</si>
  <si>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</si>
  <si>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</si>
  <si>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</si>
  <si>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</si>
  <si>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</si>
  <si>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</si>
  <si>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</si>
  <si>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</si>
  <si>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</si>
  <si>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</si>
  <si>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</si>
  <si>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</si>
  <si>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</si>
  <si>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</si>
  <si>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</si>
  <si>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</si>
  <si>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</si>
  <si>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</si>
  <si>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</si>
  <si>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</si>
  <si>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</si>
  <si>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</si>
  <si>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</si>
  <si>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</si>
  <si>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</si>
  <si>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</si>
  <si>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</si>
  <si>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</si>
  <si>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</si>
  <si>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</si>
  <si>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</si>
  <si>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</si>
  <si>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</si>
  <si>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</si>
  <si>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</si>
  <si>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</si>
  <si>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</si>
  <si>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</si>
  <si>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</si>
  <si>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</si>
  <si>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</si>
  <si>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</si>
  <si>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</si>
  <si>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</si>
  <si>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</si>
  <si>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</si>
  <si>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</si>
  <si>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</si>
  <si>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</si>
  <si>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</si>
  <si>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</si>
  <si>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</si>
  <si>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</si>
  <si>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</si>
  <si>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</si>
  <si>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</si>
  <si>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</si>
  <si>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</si>
  <si>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</si>
  <si>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</si>
  <si>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</si>
  <si>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</si>
  <si>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</si>
  <si>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</si>
  <si>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</si>
  <si>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</si>
  <si>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</si>
  <si>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</si>
  <si>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</si>
  <si>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</si>
  <si>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</si>
  <si>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</si>
  <si>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</si>
  <si>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</si>
  <si>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</si>
  <si>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</si>
  <si>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</si>
  <si>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</si>
  <si>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</si>
  <si>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</si>
  <si>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</si>
  <si>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</si>
  <si>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</si>
  <si>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</si>
  <si>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</si>
  <si>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</si>
  <si>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</si>
  <si>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</si>
  <si>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</si>
  <si>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</si>
  <si>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</si>
  <si>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</si>
  <si>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</si>
  <si>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</si>
  <si>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</si>
  <si>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</si>
  <si>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</si>
  <si>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</si>
  <si>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</si>
  <si>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</si>
  <si>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</si>
  <si>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</si>
  <si>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</si>
  <si>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</si>
  <si>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</si>
  <si>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</si>
  <si>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</si>
  <si>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</si>
  <si>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</si>
  <si>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</si>
  <si>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</si>
  <si>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</si>
  <si>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</si>
  <si>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</si>
  <si>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</si>
  <si>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</si>
  <si>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</si>
  <si>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</si>
  <si>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</si>
  <si>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</si>
  <si>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</si>
  <si>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</si>
  <si>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</si>
  <si>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</si>
  <si>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</si>
  <si>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</si>
  <si>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</si>
  <si>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</si>
  <si>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</si>
  <si>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</si>
  <si>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</si>
  <si>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</si>
  <si>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</si>
  <si>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</si>
  <si>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</si>
  <si>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</si>
  <si>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</si>
  <si>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</si>
  <si>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</si>
  <si>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</si>
  <si>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</si>
  <si>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</si>
  <si>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</si>
  <si>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</si>
  <si>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</si>
  <si>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</si>
  <si>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</si>
  <si>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</si>
  <si>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</si>
  <si>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</si>
  <si>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</si>
  <si>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</si>
  <si>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</si>
  <si>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</si>
  <si>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</si>
  <si>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</si>
  <si>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</si>
  <si>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</si>
  <si>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</si>
  <si>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</si>
  <si>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</si>
  <si>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</si>
  <si>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</si>
  <si>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</si>
  <si>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</si>
  <si>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</si>
  <si>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</si>
  <si>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</si>
  <si>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</si>
  <si>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</si>
  <si>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</si>
  <si>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</si>
  <si>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</si>
  <si>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</si>
  <si>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</si>
  <si>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</si>
  <si>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</si>
  <si>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</si>
  <si>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</si>
  <si>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</si>
  <si>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</si>
  <si>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</si>
  <si>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</si>
  <si>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</si>
  <si>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</si>
  <si>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</si>
  <si>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</si>
  <si>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</si>
  <si>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</si>
  <si>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</si>
  <si>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</si>
  <si>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</si>
  <si>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</si>
  <si>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</si>
  <si>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</si>
  <si>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</si>
  <si>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</si>
  <si>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</si>
  <si>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</si>
  <si>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</si>
  <si>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</si>
  <si>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</si>
  <si>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</si>
  <si>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</si>
  <si>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</si>
  <si>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</si>
  <si>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</si>
  <si>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</si>
  <si>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</si>
  <si>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</si>
  <si>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</si>
  <si>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</si>
  <si>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</si>
  <si>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</si>
  <si>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</si>
  <si>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</si>
  <si>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</si>
  <si>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</si>
  <si>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</si>
  <si>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</si>
  <si>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</si>
  <si>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</si>
  <si>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</si>
  <si>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</si>
  <si>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</si>
  <si>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</si>
  <si>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</si>
  <si>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</si>
  <si>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</si>
  <si>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</si>
  <si>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</si>
  <si>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</si>
  <si>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</si>
  <si>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</si>
  <si>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</si>
  <si>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</si>
  <si>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</si>
  <si>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</si>
  <si>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</si>
  <si>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</si>
  <si>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</si>
  <si>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</si>
  <si>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</si>
  <si>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</si>
  <si>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</si>
  <si>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</si>
  <si>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</si>
  <si>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</si>
  <si>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</si>
  <si>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</si>
  <si>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</si>
  <si>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</si>
  <si>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</si>
  <si>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</si>
  <si>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</si>
  <si>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</si>
  <si>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</si>
  <si>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</si>
  <si>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</si>
  <si>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</si>
  <si>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</si>
  <si>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</si>
  <si>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</si>
  <si>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</si>
  <si>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</si>
  <si>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</si>
  <si>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</si>
  <si>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</si>
  <si>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</si>
  <si>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</si>
  <si>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</si>
  <si>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</si>
  <si>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</si>
  <si>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</si>
  <si>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</si>
  <si>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</si>
  <si>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</si>
  <si>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</si>
  <si>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</si>
  <si>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</si>
  <si>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</si>
  <si>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</si>
  <si>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</si>
  <si>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</si>
  <si>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</si>
  <si>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</si>
  <si>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</si>
  <si>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</si>
  <si>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</si>
  <si>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</si>
  <si>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</si>
  <si>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</si>
  <si>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</si>
  <si>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</si>
  <si>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</si>
  <si>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</si>
  <si>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</si>
  <si>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</si>
  <si>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</si>
  <si>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</si>
  <si>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</si>
  <si>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</si>
  <si>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</si>
  <si>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</si>
  <si>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</si>
  <si>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</si>
  <si>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</si>
  <si>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</si>
  <si>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</si>
  <si>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</si>
  <si>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</si>
  <si>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</si>
  <si>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</si>
  <si>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</si>
  <si>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</si>
  <si>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</si>
  <si>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</si>
  <si>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</si>
  <si>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</si>
  <si>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</si>
  <si>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</si>
  <si>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</si>
  <si>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</si>
  <si>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</si>
  <si>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</si>
  <si>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</si>
  <si>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</si>
  <si>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</si>
  <si>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</si>
  <si>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</si>
  <si>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</si>
  <si>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</si>
  <si>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</si>
  <si>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</si>
  <si>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</si>
  <si>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</si>
  <si>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</si>
  <si>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</si>
  <si>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</si>
  <si>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</si>
  <si>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</si>
  <si>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</si>
  <si>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</si>
  <si>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</si>
  <si>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</si>
  <si>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</si>
  <si>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</si>
  <si>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</si>
  <si>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</si>
  <si>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</si>
  <si>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</si>
  <si>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</si>
  <si>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</si>
  <si>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</si>
  <si>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</si>
  <si>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</si>
  <si>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</si>
  <si>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</si>
  <si>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</si>
  <si>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</si>
  <si>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</si>
  <si>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</si>
  <si>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</si>
  <si>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</si>
  <si>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</si>
  <si>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</si>
  <si>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</si>
  <si>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</si>
  <si>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</si>
  <si>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</si>
  <si>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</si>
  <si>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</si>
  <si>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</si>
  <si>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</si>
  <si>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</si>
  <si>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</si>
  <si>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</si>
  <si>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</si>
  <si>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</si>
  <si>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</si>
  <si>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</si>
  <si>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</si>
  <si>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</si>
  <si>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</si>
  <si>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</si>
  <si>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</si>
  <si>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</si>
  <si>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</si>
  <si>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</si>
  <si>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</si>
  <si>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</si>
  <si>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</si>
  <si>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</si>
  <si>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</si>
  <si>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</si>
  <si>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</si>
  <si>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</si>
  <si>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</si>
  <si>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</si>
  <si>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</si>
  <si>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</si>
  <si>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</si>
  <si>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</si>
  <si>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</si>
  <si>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</si>
  <si>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</si>
  <si>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</si>
  <si>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</si>
  <si>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</si>
  <si>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</si>
  <si>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</si>
  <si>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</si>
  <si>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</si>
  <si>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</si>
  <si>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</si>
  <si>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</si>
  <si>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</si>
  <si>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</si>
  <si>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</si>
  <si>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</si>
  <si>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</si>
  <si>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</si>
  <si>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</si>
  <si>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</si>
  <si>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</si>
  <si>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</si>
  <si>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</si>
  <si>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</si>
  <si>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</si>
  <si>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</si>
  <si>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</si>
  <si>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</si>
  <si>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</si>
  <si>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</si>
  <si>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</si>
  <si>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</si>
  <si>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</si>
  <si>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</si>
  <si>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</si>
  <si>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</si>
  <si>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</si>
  <si>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</si>
  <si>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</si>
  <si>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</si>
  <si>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</si>
  <si>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</si>
  <si>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</si>
  <si>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</si>
  <si>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</si>
  <si>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</si>
  <si>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</si>
  <si>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</si>
  <si>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</si>
  <si>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</si>
  <si>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</si>
  <si>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</si>
  <si>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</si>
  <si>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</si>
  <si>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</si>
  <si>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</si>
  <si>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</si>
  <si>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</si>
  <si>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</si>
  <si>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</si>
  <si>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</si>
  <si>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</si>
  <si>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</si>
  <si>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</si>
  <si>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</si>
  <si>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</si>
  <si>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</si>
  <si>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</si>
  <si>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</si>
  <si>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</si>
  <si>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</si>
  <si>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</si>
  <si>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</si>
  <si>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</si>
  <si>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</si>
  <si>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</si>
  <si>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</si>
  <si>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</si>
  <si>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</si>
  <si>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</si>
  <si>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</si>
  <si>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</si>
  <si>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</si>
  <si>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</si>
  <si>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</si>
  <si>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</si>
  <si>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</si>
  <si>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</si>
  <si>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</si>
  <si>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</si>
  <si>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</si>
  <si>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</si>
  <si>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</si>
  <si>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</si>
  <si>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</si>
  <si>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</si>
  <si>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</si>
  <si>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</si>
  <si>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</si>
  <si>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</si>
  <si>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</si>
  <si>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</si>
  <si>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</si>
  <si>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</si>
  <si>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</si>
  <si>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</si>
  <si>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</si>
  <si>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</si>
  <si>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</si>
  <si>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</si>
  <si>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</si>
  <si>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</si>
  <si>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</si>
  <si>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</si>
  <si>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</si>
  <si>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</si>
  <si>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</si>
  <si>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</si>
  <si>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</si>
  <si>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</si>
  <si>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</si>
  <si>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</si>
  <si>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</si>
  <si>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</si>
  <si>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</si>
  <si>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</si>
  <si>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</si>
  <si>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</si>
  <si>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</si>
  <si>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</si>
  <si>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</si>
  <si>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</si>
  <si>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</si>
  <si>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</si>
  <si>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</si>
  <si>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</si>
  <si>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</si>
  <si>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</si>
  <si>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</si>
  <si>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</si>
  <si>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</si>
  <si>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</si>
  <si>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</si>
  <si>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</si>
  <si>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</si>
  <si>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</si>
  <si>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</si>
  <si>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</si>
  <si>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</si>
  <si>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</si>
  <si>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</si>
  <si>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</si>
  <si>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</si>
  <si>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</si>
  <si>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</si>
  <si>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</si>
  <si>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</si>
  <si>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</si>
  <si>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</si>
  <si>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</si>
  <si>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</si>
  <si>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</si>
  <si>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</si>
  <si>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</si>
  <si>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</si>
  <si>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</si>
  <si>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</si>
  <si>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</si>
  <si>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</si>
  <si>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</si>
  <si>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</si>
  <si>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</si>
  <si>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</si>
  <si>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</si>
  <si>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</si>
  <si>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</si>
  <si>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</si>
  <si>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</si>
  <si>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</si>
  <si>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</si>
  <si>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</si>
  <si>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</si>
  <si>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</si>
  <si>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</si>
  <si>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</si>
  <si>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</si>
  <si>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</si>
  <si>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</si>
  <si>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</si>
  <si>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</si>
  <si>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</si>
  <si>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</si>
  <si>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</si>
  <si>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</si>
  <si>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</si>
  <si>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</si>
  <si>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</si>
  <si>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</si>
  <si>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</si>
  <si>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</si>
  <si>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</si>
  <si>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</si>
  <si>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</si>
  <si>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</si>
  <si>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</si>
  <si>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</si>
  <si>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</si>
  <si>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</si>
  <si>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</si>
  <si>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</si>
  <si>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</si>
  <si>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</si>
  <si>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</si>
  <si>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</si>
  <si>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</si>
  <si>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</si>
  <si>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</si>
  <si>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</si>
  <si>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</si>
  <si>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</si>
  <si>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</si>
  <si>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</si>
  <si>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</si>
  <si>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</si>
  <si>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</si>
  <si>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</si>
  <si>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</si>
  <si>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</si>
  <si>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</si>
  <si>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</si>
  <si>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</si>
  <si>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</si>
  <si>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</si>
  <si>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</si>
  <si>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</si>
  <si>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</si>
  <si>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</si>
  <si>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</si>
  <si>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</si>
  <si>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</si>
  <si>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</si>
  <si>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</si>
  <si>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</si>
  <si>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</si>
  <si>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</si>
  <si>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</si>
  <si>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</si>
  <si>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</si>
  <si>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</si>
  <si>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</si>
  <si>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</si>
  <si>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</si>
  <si>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</si>
  <si>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</si>
  <si>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</si>
  <si>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</si>
  <si>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</si>
  <si>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</si>
  <si>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</si>
  <si>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</si>
  <si>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</si>
  <si>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</si>
  <si>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</si>
  <si>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</si>
  <si>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</si>
  <si>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</si>
  <si>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</si>
  <si>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</si>
  <si>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</si>
  <si>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</si>
  <si>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</si>
  <si>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</si>
  <si>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</si>
  <si>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</si>
  <si>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</si>
  <si>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</si>
  <si>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</si>
  <si>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</si>
  <si>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</si>
  <si>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</si>
  <si>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</si>
  <si>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</si>
  <si>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</si>
  <si>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</si>
  <si>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</si>
  <si>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</si>
  <si>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</si>
  <si>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</si>
  <si>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</si>
  <si>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</si>
  <si>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</si>
  <si>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</si>
  <si>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</si>
  <si>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</si>
  <si>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</si>
  <si>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</si>
  <si>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</si>
  <si>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</si>
  <si>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</si>
  <si>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</si>
  <si>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</si>
  <si>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</si>
  <si>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</si>
  <si>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</si>
  <si>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</si>
  <si>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</si>
  <si>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</si>
  <si>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</si>
  <si>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</si>
  <si>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</si>
  <si>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</si>
  <si>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</si>
  <si>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</si>
  <si>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</si>
  <si>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</si>
  <si>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</si>
  <si>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</si>
  <si>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</si>
  <si>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</si>
  <si>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</si>
  <si>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</si>
  <si>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</si>
  <si>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</si>
  <si>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</si>
  <si>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</si>
  <si>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</si>
  <si>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</si>
  <si>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</si>
  <si>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</si>
  <si>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</si>
  <si>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</si>
  <si>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</si>
  <si>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</si>
  <si>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</si>
  <si>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</si>
  <si>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</si>
  <si>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</si>
  <si>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</si>
  <si>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</si>
  <si>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</si>
  <si>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</si>
  <si>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</si>
  <si>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</si>
  <si>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</si>
  <si>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</si>
  <si>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</si>
  <si>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</si>
  <si>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</si>
  <si>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</si>
  <si>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</si>
  <si>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</si>
  <si>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</si>
  <si>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</si>
  <si>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</si>
  <si>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</si>
  <si>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</si>
  <si>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</si>
  <si>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</si>
  <si>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</si>
  <si>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</si>
  <si>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</si>
  <si>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</si>
  <si>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</si>
  <si>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</si>
  <si>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</si>
  <si>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</si>
  <si>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</si>
  <si>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</si>
  <si>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</si>
  <si>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</si>
  <si>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</si>
  <si>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</si>
  <si>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</si>
  <si>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</si>
  <si>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</si>
  <si>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</si>
  <si>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</si>
  <si>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</si>
  <si>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</si>
  <si>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</si>
  <si>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</si>
  <si>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</si>
  <si>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</si>
  <si>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</si>
  <si>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</si>
  <si>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</si>
  <si>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</si>
  <si>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</si>
  <si>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</si>
  <si>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</si>
  <si>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</si>
  <si>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</si>
  <si>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</si>
  <si>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</si>
  <si>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</si>
  <si>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</si>
  <si>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</si>
  <si>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</si>
  <si>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</si>
  <si>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</si>
  <si>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</si>
  <si>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</si>
  <si>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</si>
  <si>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</si>
  <si>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</si>
  <si>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</si>
  <si>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</si>
  <si>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</si>
  <si>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</si>
  <si>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</si>
  <si>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</si>
  <si>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</si>
  <si>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</si>
  <si>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</si>
  <si>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</si>
  <si>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</si>
  <si>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</si>
  <si>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</si>
  <si>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</si>
  <si>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</si>
  <si>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</si>
  <si>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</si>
  <si>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</si>
  <si>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</si>
  <si>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</si>
  <si>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</si>
  <si>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</si>
  <si>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</si>
  <si>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</si>
  <si>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</si>
  <si>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</si>
  <si>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</si>
  <si>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</si>
  <si>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</si>
  <si>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</si>
  <si>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</si>
  <si>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</si>
  <si>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</si>
  <si>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</si>
  <si>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</si>
  <si>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</si>
  <si>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</si>
  <si>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</si>
  <si>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</si>
  <si>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</si>
  <si>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</si>
  <si>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</si>
  <si>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</si>
  <si>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</si>
  <si>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</si>
  <si>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</si>
  <si>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</si>
  <si>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</si>
  <si>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</si>
  <si>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</si>
  <si>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</si>
  <si>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</si>
  <si>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</si>
  <si>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</si>
  <si>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</si>
  <si>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</si>
  <si>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</si>
  <si>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</si>
  <si>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</si>
  <si>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</si>
  <si>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</si>
  <si>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</si>
  <si>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</si>
  <si>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</si>
  <si>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</si>
  <si>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</si>
  <si>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</si>
  <si>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</si>
  <si>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</si>
  <si>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</si>
  <si>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</si>
  <si>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</si>
  <si>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</si>
  <si>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</si>
  <si>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</si>
  <si>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</si>
  <si>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</si>
  <si>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</si>
  <si>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</si>
  <si>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</si>
  <si>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</si>
  <si>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</si>
  <si>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</si>
  <si>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</si>
  <si>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</si>
  <si>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</si>
  <si>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</si>
  <si>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</si>
  <si>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</si>
  <si>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</si>
  <si>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</si>
  <si>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</si>
  <si>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</si>
  <si>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</si>
  <si>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</si>
  <si>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</si>
  <si>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</si>
  <si>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</si>
  <si>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</si>
  <si>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</si>
  <si>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</si>
  <si>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</si>
  <si>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</si>
  <si>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</si>
  <si>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</si>
  <si>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</si>
  <si>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</si>
  <si>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</si>
  <si>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</si>
  <si>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</si>
  <si>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</si>
  <si>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</si>
  <si>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</si>
  <si>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</si>
  <si>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</si>
  <si>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</si>
  <si>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</si>
  <si>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</si>
  <si>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</si>
  <si>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</si>
  <si>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</si>
  <si>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</si>
  <si>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</si>
  <si>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</si>
  <si>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</si>
  <si>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</si>
  <si>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</si>
  <si>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</si>
  <si>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</si>
  <si>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</si>
  <si>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</si>
  <si>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</si>
  <si>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</si>
  <si>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</si>
  <si>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</si>
  <si>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</si>
  <si>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</si>
  <si>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</si>
  <si>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</si>
  <si>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</si>
  <si>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</si>
  <si>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</si>
  <si>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</si>
  <si>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</si>
  <si>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</si>
  <si>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</si>
  <si>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</si>
  <si>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</si>
  <si>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</si>
  <si>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</si>
  <si>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</si>
  <si>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</si>
  <si>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</si>
  <si>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</si>
  <si>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</si>
  <si>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</si>
  <si>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</si>
  <si>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</si>
  <si>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</si>
  <si>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</si>
  <si>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</si>
  <si>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</si>
  <si>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</si>
  <si>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</si>
  <si>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</si>
  <si>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</si>
  <si>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</si>
  <si>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</si>
  <si>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</si>
  <si>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</si>
  <si>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</si>
  <si>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</si>
  <si>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</si>
  <si>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</si>
  <si>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</si>
  <si>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</si>
  <si>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</si>
  <si>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</si>
  <si>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</si>
  <si>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</si>
  <si>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</si>
  <si>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</si>
  <si>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</si>
  <si>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</si>
  <si>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</si>
  <si>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</si>
  <si>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</si>
  <si>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</si>
  <si>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</si>
  <si>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</si>
  <si>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</si>
  <si>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</si>
  <si>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</si>
  <si>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</si>
  <si>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</si>
  <si>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</si>
  <si>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</si>
  <si>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</si>
  <si>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</si>
  <si>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</si>
  <si>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</si>
  <si>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</si>
  <si>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</si>
  <si>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</si>
  <si>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</si>
  <si>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</si>
  <si>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</si>
  <si>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</si>
  <si>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</si>
  <si>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</si>
  <si>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</si>
  <si>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</si>
  <si>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</si>
  <si>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</si>
  <si>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</si>
  <si>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</si>
  <si>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</si>
  <si>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</si>
  <si>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</si>
  <si>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</si>
  <si>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</si>
  <si>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</si>
  <si>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</si>
  <si>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</si>
  <si>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</si>
  <si>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</si>
  <si>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</si>
  <si>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</si>
  <si>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</si>
  <si>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</si>
  <si>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</si>
  <si>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</si>
  <si>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</si>
  <si>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</si>
  <si>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</si>
  <si>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</si>
  <si>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</si>
  <si>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</si>
  <si>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</si>
  <si>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</si>
  <si>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</si>
  <si>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</si>
  <si>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</si>
  <si>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</si>
  <si>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</si>
  <si>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</si>
  <si>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</si>
  <si>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</si>
  <si>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</si>
  <si>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</si>
  <si>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</si>
  <si>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</si>
  <si>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</si>
  <si>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</si>
  <si>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</si>
  <si>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</si>
  <si>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</si>
  <si>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</si>
  <si>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</si>
  <si>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</si>
  <si>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</si>
  <si>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</si>
  <si>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</si>
  <si>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</si>
  <si>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</si>
  <si>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</si>
  <si>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</si>
  <si>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</si>
  <si>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</si>
  <si>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</si>
  <si>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</si>
  <si>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</si>
  <si>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</si>
  <si>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</si>
  <si>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</si>
  <si>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</si>
  <si>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</si>
  <si>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</si>
  <si>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</si>
  <si>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</si>
  <si>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</si>
  <si>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</si>
  <si>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</si>
  <si>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</si>
  <si>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</si>
  <si>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</si>
  <si>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</si>
  <si>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</si>
  <si>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</si>
  <si>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</si>
  <si>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</si>
  <si>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</si>
  <si>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</si>
  <si>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</si>
  <si>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</si>
  <si>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</si>
  <si>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</si>
  <si>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</si>
  <si>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</si>
  <si>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</si>
  <si>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</si>
  <si>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</si>
  <si>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</si>
  <si>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</si>
  <si>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</si>
  <si>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</si>
  <si>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</si>
  <si>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</si>
  <si>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</si>
  <si>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</si>
  <si>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</si>
  <si>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</si>
  <si>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</si>
  <si>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</si>
  <si>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</si>
  <si>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</si>
  <si>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</si>
  <si>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</si>
  <si>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</si>
  <si>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</si>
  <si>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</si>
  <si>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</si>
  <si>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</si>
  <si>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</si>
  <si>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</si>
  <si>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</si>
  <si>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</si>
  <si>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</si>
  <si>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</si>
  <si>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</si>
  <si>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</si>
  <si>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</si>
  <si>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</si>
  <si>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</si>
  <si>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</si>
  <si>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</si>
  <si>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</si>
  <si>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</si>
  <si>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</si>
  <si>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</si>
  <si>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</si>
  <si>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</si>
  <si>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</si>
  <si>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</si>
  <si>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</si>
  <si>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</si>
  <si>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</si>
  <si>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</si>
  <si>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</si>
  <si>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</si>
  <si>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</si>
  <si>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</si>
  <si>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</si>
  <si>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</si>
  <si>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</si>
  <si>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</si>
  <si>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</si>
  <si>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</si>
  <si>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</si>
  <si>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</si>
  <si>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</si>
  <si>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</si>
  <si>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</si>
  <si>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</si>
  <si>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</si>
  <si>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</si>
  <si>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</si>
  <si>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</si>
  <si>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</si>
  <si>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</si>
  <si>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</si>
  <si>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</si>
  <si>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</si>
  <si>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</si>
  <si>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</si>
  <si>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</si>
  <si>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</si>
  <si>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</si>
  <si>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</si>
  <si>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</si>
  <si>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</si>
  <si>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</si>
  <si>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</si>
  <si>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</si>
  <si>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</si>
  <si>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</si>
  <si>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</si>
  <si>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</si>
  <si>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</si>
  <si>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</si>
  <si>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</si>
  <si>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</si>
  <si>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</si>
  <si>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</si>
  <si>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</si>
  <si>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</si>
  <si>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</si>
  <si>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</si>
  <si>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</si>
  <si>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</si>
  <si>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</si>
  <si>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</si>
  <si>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</si>
  <si>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</si>
  <si>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</si>
  <si>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</si>
  <si>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</si>
  <si>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</si>
  <si>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</si>
  <si>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</si>
  <si>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</si>
  <si>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</si>
  <si>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</si>
  <si>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</si>
  <si>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</si>
  <si>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</si>
  <si>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</si>
  <si>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</si>
  <si>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</si>
  <si>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</si>
  <si>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</si>
  <si>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</si>
  <si>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</si>
  <si>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</si>
  <si>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</si>
  <si>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</si>
  <si>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</si>
  <si>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</si>
  <si>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</si>
  <si>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</si>
  <si>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</si>
  <si>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</si>
  <si>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</si>
  <si>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</si>
  <si>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</si>
  <si>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</si>
  <si>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</si>
  <si>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</si>
  <si>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</si>
  <si>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</si>
  <si>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</si>
  <si>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</si>
  <si>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</si>
  <si>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</si>
  <si>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</si>
  <si>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</si>
  <si>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</si>
  <si>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</si>
  <si>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</si>
  <si>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</si>
  <si>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</si>
  <si>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</si>
  <si>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</si>
  <si>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</si>
  <si>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</si>
  <si>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</si>
  <si>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</si>
  <si>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</si>
  <si>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</si>
  <si>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</si>
  <si>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</si>
  <si>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</si>
  <si>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</si>
  <si>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</si>
  <si>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</si>
  <si>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</si>
  <si>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</si>
  <si>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</si>
  <si>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</si>
  <si>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</si>
  <si>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</si>
  <si>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</si>
  <si>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</si>
  <si>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</si>
  <si>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</si>
  <si>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</si>
  <si>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</si>
  <si>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</si>
  <si>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</si>
  <si>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</si>
  <si>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</si>
  <si>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</si>
  <si>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</si>
  <si>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</si>
  <si>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</si>
  <si>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</si>
  <si>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</si>
  <si>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</si>
  <si>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</si>
  <si>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</si>
  <si>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</si>
  <si>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</si>
  <si>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</si>
  <si>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</si>
  <si>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</si>
  <si>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</si>
  <si>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</si>
  <si>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</si>
  <si>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</si>
  <si>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</si>
  <si>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</si>
  <si>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</si>
  <si>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</si>
  <si>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</si>
  <si>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</si>
  <si>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</si>
  <si>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</si>
  <si>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</si>
  <si>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</si>
  <si>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</si>
  <si>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</si>
  <si>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</si>
  <si>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</si>
  <si>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</si>
  <si>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</si>
  <si>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</si>
  <si>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</si>
  <si>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</si>
  <si>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</si>
  <si>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</si>
  <si>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</si>
  <si>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</si>
  <si>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</si>
  <si>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</si>
  <si>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</si>
  <si>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</si>
  <si>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</si>
  <si>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</si>
  <si>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</si>
  <si>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</si>
  <si>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</si>
  <si>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</si>
  <si>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</si>
  <si>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</si>
  <si>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</si>
  <si>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</si>
  <si>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</si>
  <si>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</si>
  <si>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</si>
  <si>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</si>
  <si>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</si>
  <si>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</si>
  <si>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</si>
  <si>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</si>
  <si>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</si>
  <si>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</si>
  <si>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</si>
  <si>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</si>
  <si>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</si>
  <si>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</si>
  <si>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</si>
  <si>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</si>
  <si>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</si>
  <si>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</si>
  <si>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</si>
  <si>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</si>
  <si>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</si>
  <si>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</si>
  <si>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</si>
  <si>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</si>
  <si>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</si>
  <si>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</si>
  <si>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</si>
  <si>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</si>
  <si>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</si>
  <si>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</si>
  <si>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</si>
  <si>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</si>
  <si>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</si>
  <si>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</si>
  <si>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</si>
  <si>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</si>
  <si>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</si>
  <si>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</si>
  <si>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</si>
  <si>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</si>
  <si>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</si>
  <si>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</si>
  <si>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</si>
  <si>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</si>
  <si>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</si>
  <si>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</si>
  <si>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</si>
  <si>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</si>
  <si>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</si>
  <si>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</si>
  <si>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</si>
  <si>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</si>
  <si>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</si>
  <si>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</si>
  <si>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</si>
  <si>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</si>
  <si>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</si>
  <si>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</si>
  <si>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</si>
  <si>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</si>
  <si>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</si>
  <si>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</si>
  <si>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</si>
  <si>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</si>
  <si>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</si>
  <si>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</si>
  <si>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</si>
  <si>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</si>
  <si>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</si>
  <si>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</si>
  <si>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</si>
  <si>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</si>
  <si>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</si>
  <si>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</si>
  <si>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</si>
  <si>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</si>
  <si>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</si>
  <si>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</si>
  <si>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</si>
  <si>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</si>
  <si>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</si>
  <si>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</si>
  <si>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</si>
  <si>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</si>
  <si>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</si>
  <si>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</si>
  <si>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</si>
  <si>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</si>
  <si>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</si>
  <si>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</si>
  <si>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</si>
  <si>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</si>
  <si>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</si>
  <si>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</si>
  <si>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</si>
  <si>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</si>
  <si>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</si>
  <si>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</si>
  <si>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</si>
  <si>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</si>
  <si>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</si>
  <si>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</si>
  <si>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</si>
  <si>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</si>
  <si>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</si>
  <si>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</si>
  <si>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</si>
  <si>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</si>
  <si>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</si>
  <si>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</si>
  <si>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</si>
  <si>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</si>
  <si>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</si>
  <si>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</si>
  <si>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</si>
  <si>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</si>
  <si>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</si>
  <si>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</si>
  <si>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</si>
  <si>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</si>
  <si>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</si>
  <si>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</si>
  <si>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</si>
  <si>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</si>
  <si>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</si>
  <si>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</si>
  <si>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</si>
  <si>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</si>
  <si>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</si>
  <si>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</si>
  <si>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</si>
  <si>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</si>
  <si>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</si>
  <si>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</si>
  <si>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</si>
  <si>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</si>
  <si>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</si>
  <si>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</si>
  <si>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</si>
  <si>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</si>
  <si>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</si>
  <si>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</si>
  <si>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</si>
  <si>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</si>
  <si>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</si>
  <si>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</si>
  <si>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</si>
  <si>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</si>
  <si>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</si>
  <si>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</si>
  <si>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</si>
  <si>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</si>
  <si>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</si>
  <si>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</si>
  <si>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</si>
  <si>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</si>
  <si>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</si>
  <si>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</si>
  <si>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</si>
  <si>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</si>
  <si>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</si>
  <si>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</si>
  <si>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</si>
  <si>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</si>
  <si>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</si>
  <si>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</si>
  <si>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</si>
  <si>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</si>
  <si>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</si>
  <si>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</si>
  <si>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</si>
  <si>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</si>
  <si>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</si>
  <si>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</si>
  <si>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</si>
  <si>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</si>
  <si>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</si>
  <si>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</si>
  <si>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</si>
  <si>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</si>
  <si>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</si>
  <si>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</si>
  <si>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</si>
  <si>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</si>
  <si>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</si>
  <si>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</si>
  <si>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</si>
  <si>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</si>
  <si>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</si>
  <si>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</si>
  <si>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</si>
  <si>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</si>
  <si>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</si>
  <si>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</si>
  <si>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</si>
  <si>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</si>
  <si>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</si>
  <si>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</si>
  <si>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</si>
  <si>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</si>
  <si>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</si>
  <si>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</si>
  <si>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</si>
  <si>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</si>
  <si>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</si>
  <si>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</si>
  <si>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</si>
  <si>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</si>
  <si>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</si>
  <si>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</si>
  <si>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</si>
  <si>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</si>
  <si>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</si>
  <si>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</si>
  <si>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</si>
  <si>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</si>
  <si>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</si>
  <si>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</si>
  <si>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</si>
  <si>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</si>
  <si>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</si>
  <si>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</si>
  <si>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</si>
  <si>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</si>
  <si>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</si>
  <si>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</si>
  <si>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</si>
  <si>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</si>
  <si>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</si>
  <si>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</si>
  <si>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</si>
  <si>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</si>
  <si>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</si>
  <si>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</si>
  <si>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</si>
  <si>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</si>
  <si>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</si>
  <si>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</si>
  <si>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</si>
  <si>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</si>
  <si>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</si>
  <si>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</si>
  <si>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</si>
  <si>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</si>
  <si>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</si>
  <si>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</si>
  <si>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</si>
  <si>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</si>
  <si>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</si>
  <si>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</si>
  <si>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</si>
  <si>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</si>
  <si>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</si>
  <si>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</si>
  <si>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</si>
  <si>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</si>
  <si>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</si>
  <si>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</si>
  <si>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</si>
  <si>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</si>
  <si>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</si>
  <si>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</si>
  <si>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</si>
  <si>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</si>
  <si>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</si>
  <si>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</si>
  <si>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</si>
  <si>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</si>
  <si>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</si>
  <si>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</si>
  <si>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</si>
  <si>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</si>
  <si>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</si>
  <si>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</si>
  <si>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</si>
  <si>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</si>
  <si>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</si>
  <si>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</si>
  <si>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</si>
  <si>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</si>
  <si>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</si>
  <si>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</si>
  <si>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</si>
  <si>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</si>
  <si>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</si>
  <si>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</si>
  <si>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</si>
  <si>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</si>
  <si>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</si>
  <si>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</si>
  <si>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</si>
  <si>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</si>
  <si>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</si>
  <si>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</si>
  <si>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</si>
  <si>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</si>
  <si>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</si>
  <si>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</si>
  <si>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</si>
  <si>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</si>
  <si>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</si>
  <si>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</si>
  <si>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</si>
  <si>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</si>
  <si>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</si>
  <si>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</si>
  <si>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</si>
  <si>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</si>
  <si>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</si>
  <si>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</si>
  <si>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</si>
  <si>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</si>
  <si>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</si>
  <si>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</si>
  <si>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</si>
  <si>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</si>
  <si>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</si>
  <si>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</si>
  <si>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</si>
  <si>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</si>
  <si>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</si>
  <si>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</si>
  <si>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</si>
  <si>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</si>
  <si>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</si>
  <si>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</si>
  <si>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</si>
  <si>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</si>
  <si>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</si>
  <si>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</si>
  <si>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</si>
  <si>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</si>
  <si>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</si>
  <si>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</si>
  <si>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</si>
  <si>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</si>
  <si>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</si>
  <si>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</si>
  <si>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</si>
  <si>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</si>
  <si>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</si>
  <si>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</si>
  <si>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</si>
  <si>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</si>
  <si>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</si>
  <si>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</si>
  <si>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</si>
  <si>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</si>
  <si>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</si>
  <si>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</si>
  <si>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</si>
  <si>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</si>
  <si>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</si>
  <si>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</si>
  <si>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</si>
  <si>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</si>
  <si>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</si>
  <si>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</si>
  <si>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</si>
  <si>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</si>
  <si>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</si>
  <si>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</si>
  <si>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</si>
  <si>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</si>
  <si>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</si>
  <si>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</si>
  <si>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</si>
  <si>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</si>
  <si>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</si>
  <si>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</si>
  <si>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</si>
  <si>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</si>
  <si>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</si>
  <si>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</si>
  <si>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</si>
  <si>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</si>
  <si>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</si>
  <si>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</si>
  <si>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</si>
  <si>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</si>
  <si>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</si>
  <si>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</si>
  <si>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</si>
  <si>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</si>
  <si>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</si>
  <si>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</si>
  <si>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</si>
  <si>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</si>
  <si>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</si>
  <si>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</si>
  <si>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</si>
  <si>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</si>
  <si>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</si>
  <si>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</si>
  <si>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</si>
  <si>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</si>
  <si>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</si>
  <si>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</si>
  <si>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</si>
  <si>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</si>
  <si>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</si>
  <si>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</si>
  <si>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</si>
  <si>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</si>
  <si>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</si>
  <si>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</si>
  <si>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</si>
  <si>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</si>
  <si>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</si>
  <si>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</si>
  <si>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</si>
  <si>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</si>
  <si>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</si>
  <si>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</si>
  <si>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</si>
  <si>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</si>
  <si>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</si>
  <si>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</si>
  <si>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</si>
  <si>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</si>
  <si>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</si>
  <si>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</si>
  <si>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</si>
  <si>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</si>
  <si>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</si>
  <si>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</si>
  <si>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</si>
  <si>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</si>
  <si>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</si>
  <si>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</si>
  <si>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</si>
  <si>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</si>
  <si>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</si>
  <si>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</si>
  <si>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</si>
  <si>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</si>
  <si>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</si>
  <si>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</si>
  <si>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</si>
  <si>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</si>
  <si>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</si>
  <si>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</si>
  <si>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</si>
  <si>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</si>
  <si>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</si>
  <si>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</si>
  <si>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</si>
  <si>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</si>
  <si>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</si>
  <si>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</si>
  <si>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</si>
  <si>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</si>
  <si>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</si>
  <si>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</si>
  <si>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</si>
  <si>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</si>
  <si>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</si>
  <si>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</si>
  <si>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</si>
  <si>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</si>
  <si>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</si>
  <si>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</si>
  <si>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</si>
  <si>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</si>
  <si>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</si>
  <si>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</si>
  <si>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</si>
  <si>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</si>
  <si>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</si>
  <si>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</si>
  <si>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</si>
  <si>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</si>
  <si>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</si>
  <si>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</si>
  <si>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</si>
  <si>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</si>
  <si>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</si>
  <si>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</si>
  <si>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</si>
  <si>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</si>
  <si>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</si>
  <si>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</si>
  <si>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</si>
  <si>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</si>
  <si>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</si>
  <si>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</si>
  <si>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</si>
  <si>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</si>
  <si>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</si>
  <si>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</si>
  <si>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</si>
  <si>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</si>
  <si>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</si>
  <si>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</si>
  <si>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</si>
  <si>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</si>
  <si>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</si>
  <si>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</si>
  <si>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</si>
  <si>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</si>
  <si>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</si>
  <si>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</si>
  <si>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</si>
  <si>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</si>
  <si>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</si>
  <si>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</si>
  <si>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</si>
  <si>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</si>
  <si>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</si>
  <si>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</si>
  <si>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</si>
  <si>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</si>
  <si>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</si>
  <si>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</si>
  <si>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</si>
  <si>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</si>
  <si>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</si>
  <si>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</si>
  <si>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</si>
  <si>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</si>
  <si>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</si>
  <si>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</si>
  <si>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</si>
  <si>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</si>
  <si>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</si>
  <si>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</si>
  <si>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</si>
  <si>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</si>
  <si>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</si>
  <si>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</si>
  <si>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</si>
  <si>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</si>
  <si>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</si>
  <si>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</si>
  <si>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</si>
  <si>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</si>
  <si>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</si>
  <si>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</si>
  <si>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</si>
  <si>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</si>
  <si>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</si>
  <si>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</si>
  <si>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</si>
  <si>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</si>
  <si>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</si>
  <si>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</si>
  <si>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</si>
  <si>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</si>
  <si>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</si>
  <si>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</si>
  <si>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</si>
  <si>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</si>
  <si>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</si>
  <si>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</si>
  <si>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</si>
  <si>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</si>
  <si>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</si>
  <si>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</si>
  <si>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</si>
  <si>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</si>
  <si>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</si>
  <si>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</si>
  <si>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</si>
  <si>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</si>
  <si>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</si>
  <si>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</si>
  <si>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</si>
  <si>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</si>
  <si>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</si>
  <si>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</si>
  <si>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</si>
  <si>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</si>
  <si>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</si>
  <si>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</si>
  <si>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</si>
  <si>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</si>
  <si>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</si>
  <si>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</si>
  <si>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</si>
  <si>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</si>
  <si>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</si>
  <si>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</si>
  <si>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</si>
  <si>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</si>
  <si>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</si>
  <si>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</si>
  <si>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</si>
  <si>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</si>
  <si>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</si>
  <si>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</si>
  <si>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</si>
  <si>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</si>
  <si>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</si>
  <si>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</si>
  <si>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</si>
  <si>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</si>
  <si>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</si>
  <si>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</si>
  <si>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</si>
  <si>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</si>
  <si>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</si>
  <si>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</si>
  <si>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</si>
  <si>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</si>
  <si>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</si>
  <si>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</si>
  <si>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</si>
  <si>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</si>
  <si>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</si>
  <si>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</si>
  <si>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</si>
  <si>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</si>
  <si>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</si>
  <si>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</si>
  <si>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</si>
  <si>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</si>
  <si>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</si>
  <si>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</si>
  <si>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</si>
  <si>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</si>
  <si>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</si>
  <si>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</si>
  <si>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</si>
  <si>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</si>
  <si>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</si>
  <si>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</si>
  <si>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</si>
  <si>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</si>
  <si>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</si>
  <si>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</si>
  <si>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</si>
  <si>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</si>
  <si>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</si>
  <si>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</si>
  <si>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</si>
  <si>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</si>
  <si>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</si>
  <si>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</si>
  <si>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</si>
  <si>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</si>
  <si>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</si>
  <si>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</si>
  <si>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</si>
  <si>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</si>
  <si>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</si>
  <si>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</si>
  <si>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</si>
  <si>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</si>
  <si>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</si>
  <si>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</si>
  <si>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</si>
  <si>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</si>
  <si>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</si>
  <si>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</si>
  <si>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</si>
  <si>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</si>
  <si>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</si>
  <si>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</si>
  <si>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</si>
  <si>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</si>
  <si>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</si>
  <si>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</si>
  <si>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</si>
  <si>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</si>
  <si>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</si>
  <si>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</si>
  <si>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</si>
  <si>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</si>
  <si>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</si>
  <si>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</si>
  <si>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</si>
  <si>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</si>
  <si>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</si>
  <si>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</si>
  <si>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</si>
  <si>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</si>
  <si>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</si>
  <si>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</si>
  <si>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</si>
  <si>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</si>
  <si>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</si>
  <si>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</si>
  <si>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</si>
  <si>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</si>
  <si>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</si>
  <si>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</si>
  <si>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</si>
  <si>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</si>
  <si>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</si>
  <si>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</si>
  <si>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</si>
  <si>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</si>
  <si>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</si>
  <si>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</si>
  <si>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</si>
  <si>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</si>
  <si>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</si>
  <si>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</si>
  <si>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</si>
  <si>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</si>
  <si>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</si>
  <si>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</si>
  <si>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</si>
  <si>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</si>
  <si>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</si>
  <si>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</si>
  <si>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</si>
  <si>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</si>
  <si>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</si>
  <si>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</si>
  <si>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</si>
  <si>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</si>
  <si>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</si>
  <si>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</si>
  <si>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</si>
  <si>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</si>
  <si>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</si>
  <si>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</si>
  <si>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</si>
  <si>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</si>
  <si>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</si>
  <si>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</si>
  <si>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</si>
  <si>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</si>
  <si>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</si>
  <si>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</si>
  <si>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</si>
  <si>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</si>
  <si>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</si>
  <si>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</si>
  <si>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</si>
  <si>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</si>
  <si>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</si>
  <si>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</si>
  <si>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</si>
  <si>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</si>
  <si>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</si>
  <si>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</si>
  <si>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</si>
  <si>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</si>
  <si>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</si>
  <si>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</si>
  <si>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</si>
  <si>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</si>
  <si>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</si>
  <si>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</si>
  <si>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</si>
  <si>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</si>
  <si>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</si>
  <si>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</si>
  <si>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</si>
  <si>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</si>
  <si>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</si>
  <si>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</si>
  <si>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</si>
  <si>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</si>
  <si>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</si>
  <si>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</si>
  <si>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</si>
  <si>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</si>
  <si>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</si>
  <si>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</si>
  <si>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</si>
  <si>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</si>
  <si>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</si>
  <si>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</si>
  <si>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</si>
  <si>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</si>
  <si>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</si>
  <si>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</si>
  <si>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</si>
  <si>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</si>
  <si>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</si>
  <si>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</si>
  <si>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</si>
  <si>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</si>
  <si>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</si>
  <si>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</si>
  <si>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</si>
  <si>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</si>
  <si>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</si>
  <si>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</si>
  <si>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</si>
  <si>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</si>
  <si>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</si>
  <si>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</si>
  <si>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</si>
  <si>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</si>
  <si>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</si>
  <si>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</si>
  <si>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</si>
  <si>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</si>
  <si>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</si>
  <si>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</si>
  <si>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</si>
  <si>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</si>
  <si>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</si>
  <si>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</si>
  <si>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</si>
  <si>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</si>
  <si>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</si>
  <si>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</si>
  <si>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</si>
  <si>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</si>
  <si>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</si>
  <si>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</si>
  <si>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</si>
  <si>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</si>
  <si>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</si>
  <si>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</si>
  <si>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</si>
  <si>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</si>
  <si>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</si>
  <si>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</si>
  <si>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</si>
  <si>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</si>
  <si>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</si>
  <si>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</si>
  <si>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</si>
  <si>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</si>
  <si>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</si>
  <si>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</si>
  <si>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</si>
  <si>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</si>
  <si>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</si>
  <si>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</si>
  <si>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</si>
  <si>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</si>
  <si>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</si>
  <si>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</si>
  <si>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</si>
  <si>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</si>
  <si>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</si>
  <si>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</si>
  <si>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</si>
  <si>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</si>
  <si>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</si>
  <si>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</si>
  <si>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</si>
  <si>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</si>
  <si>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</si>
  <si>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</si>
  <si>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</si>
  <si>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</si>
  <si>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</si>
  <si>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</si>
  <si>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</si>
  <si>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</si>
  <si>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</si>
  <si>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</si>
  <si>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</si>
  <si>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</si>
  <si>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</si>
  <si>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</si>
  <si>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</si>
  <si>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</si>
  <si>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</si>
  <si>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</si>
  <si>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</si>
  <si>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</si>
  <si>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</si>
  <si>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</si>
  <si>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</si>
  <si>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</si>
  <si>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</si>
  <si>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</si>
  <si>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</si>
  <si>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</si>
  <si>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</si>
  <si>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</si>
  <si>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</si>
  <si>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</si>
  <si>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</si>
  <si>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</si>
  <si>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</si>
  <si>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</si>
  <si>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</si>
  <si>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</si>
  <si>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</si>
  <si>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</si>
  <si>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</si>
  <si>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</si>
  <si>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</si>
  <si>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</si>
  <si>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</si>
  <si>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</si>
  <si>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</si>
  <si>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</si>
  <si>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</si>
  <si>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</si>
  <si>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</si>
  <si>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</si>
  <si>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</si>
  <si>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</si>
  <si>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</si>
  <si>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</si>
  <si>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</si>
  <si>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</si>
  <si>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</si>
  <si>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</si>
  <si>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</si>
  <si>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</si>
  <si>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</si>
  <si>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</si>
  <si>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</si>
  <si>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</si>
  <si>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</si>
  <si>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</si>
  <si>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</si>
  <si>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</si>
  <si>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</si>
  <si>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</si>
  <si>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</si>
  <si>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</si>
  <si>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</si>
  <si>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</si>
  <si>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</si>
  <si>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</si>
  <si>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</si>
  <si>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</si>
  <si>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</si>
  <si>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</si>
  <si>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</si>
  <si>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</si>
  <si>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</si>
  <si>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</si>
  <si>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</si>
  <si>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</si>
  <si>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</si>
  <si>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</si>
  <si>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</si>
  <si>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</si>
  <si>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</si>
  <si>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</si>
  <si>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</si>
  <si>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</si>
  <si>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</si>
  <si>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</si>
  <si>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</si>
  <si>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</si>
  <si>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</si>
  <si>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</si>
  <si>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</si>
  <si>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</si>
  <si>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</si>
  <si>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</si>
  <si>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</si>
  <si>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</si>
  <si>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</si>
  <si>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</si>
  <si>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</si>
  <si>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</si>
  <si>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</si>
  <si>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</si>
  <si>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</si>
  <si>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</si>
  <si>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</si>
  <si>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</si>
  <si>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</si>
  <si>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</si>
  <si>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</si>
  <si>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</si>
  <si>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</si>
  <si>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</si>
  <si>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</si>
  <si>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</si>
  <si>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</si>
  <si>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</si>
  <si>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</si>
  <si>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</si>
  <si>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</si>
  <si>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</si>
  <si>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</si>
  <si>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</si>
  <si>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</si>
  <si>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</si>
  <si>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</si>
  <si>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</si>
  <si>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</si>
  <si>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</si>
  <si>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</si>
  <si>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</si>
  <si>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</si>
  <si>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</si>
  <si>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</si>
  <si>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</si>
  <si>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</si>
  <si>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</si>
  <si>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</si>
  <si>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</si>
  <si>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</si>
  <si>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</si>
  <si>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</si>
  <si>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</si>
  <si>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</si>
  <si>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</si>
  <si>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</si>
  <si>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</si>
  <si>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</si>
  <si>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</si>
  <si>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</si>
  <si>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</si>
  <si>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</si>
  <si>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</si>
  <si>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</si>
  <si>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</si>
  <si>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</si>
  <si>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</si>
  <si>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</si>
  <si>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</si>
  <si>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</si>
  <si>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</si>
  <si>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</si>
  <si>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</si>
  <si>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</si>
  <si>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</si>
  <si>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</si>
  <si>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</si>
  <si>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</si>
  <si>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</si>
  <si>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</si>
  <si>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</si>
  <si>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</si>
  <si>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</si>
  <si>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</si>
  <si>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</si>
  <si>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</si>
  <si>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</si>
  <si>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</si>
  <si>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</si>
  <si>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</si>
  <si>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</si>
  <si>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</si>
  <si>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</si>
  <si>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</si>
  <si>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</si>
  <si>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</si>
  <si>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</si>
  <si>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</si>
  <si>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</si>
  <si>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</si>
  <si>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</si>
  <si>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</si>
  <si>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</si>
  <si>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</si>
  <si>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</si>
  <si>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</si>
  <si>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</si>
  <si>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</si>
  <si>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</si>
  <si>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</si>
  <si>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</si>
  <si>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</si>
  <si>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</si>
  <si>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</si>
  <si>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</si>
  <si>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</si>
  <si>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</si>
  <si>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</si>
  <si>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</si>
  <si>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</si>
  <si>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</si>
  <si>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</si>
  <si>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</si>
  <si>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</si>
  <si>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</si>
  <si>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</si>
  <si>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</si>
  <si>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</si>
  <si>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</si>
  <si>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</si>
  <si>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</si>
  <si>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</si>
  <si>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</si>
  <si>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</si>
  <si>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</si>
  <si>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</si>
  <si>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</si>
  <si>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</si>
  <si>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</si>
  <si>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</si>
  <si>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</si>
  <si>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</si>
  <si>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</si>
  <si>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</si>
  <si>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</si>
  <si>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</si>
  <si>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</si>
  <si>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</si>
  <si>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</si>
  <si>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</si>
  <si>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</si>
  <si>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</si>
  <si>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</si>
  <si>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</si>
  <si>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</si>
  <si>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</si>
  <si>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</si>
  <si>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</si>
  <si>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</si>
  <si>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</si>
  <si>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</si>
  <si>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</si>
  <si>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</si>
  <si>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</si>
  <si>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</si>
  <si>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</si>
  <si>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</si>
  <si>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</si>
  <si>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</si>
  <si>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</si>
  <si>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</si>
  <si>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</si>
  <si>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</si>
  <si>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</si>
  <si>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</si>
  <si>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</si>
  <si>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</si>
  <si>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</si>
  <si>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</si>
  <si>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</si>
  <si>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</si>
  <si>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</si>
  <si>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</si>
  <si>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</si>
  <si>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</si>
  <si>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</si>
  <si>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</si>
  <si>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</si>
  <si>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</si>
  <si>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</si>
  <si>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</si>
  <si>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</si>
  <si>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</si>
  <si>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</si>
  <si>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</si>
  <si>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</si>
  <si>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</si>
  <si>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</si>
  <si>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</si>
  <si>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</si>
  <si>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</si>
  <si>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</si>
  <si>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</si>
  <si>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</si>
  <si>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</si>
  <si>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</si>
  <si>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</si>
  <si>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</si>
  <si>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</si>
  <si>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</si>
  <si>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</si>
  <si>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</si>
  <si>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</si>
  <si>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</si>
  <si>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</si>
  <si>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</si>
  <si>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</si>
  <si>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</si>
  <si>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</si>
  <si>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</si>
  <si>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</si>
  <si>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</si>
  <si>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</si>
  <si>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</si>
  <si>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</si>
  <si>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</si>
  <si>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</si>
  <si>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</si>
  <si>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</si>
  <si>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</si>
  <si>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</si>
  <si>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</si>
  <si>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</si>
  <si>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</si>
  <si>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</si>
  <si>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</si>
  <si>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</si>
  <si>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</si>
  <si>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</si>
  <si>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</si>
  <si>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</si>
  <si>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</si>
  <si>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</si>
  <si>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</si>
  <si>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</si>
  <si>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</si>
  <si>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</si>
  <si>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</si>
  <si>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</si>
  <si>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</si>
  <si>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</si>
  <si>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</si>
  <si>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</si>
  <si>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</si>
  <si>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</si>
  <si>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</si>
  <si>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</si>
  <si>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</si>
  <si>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</si>
  <si>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</si>
  <si>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</si>
  <si>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</si>
  <si>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</si>
  <si>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</si>
  <si>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</si>
  <si>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</si>
  <si>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</si>
  <si>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</si>
  <si>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</si>
  <si>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</si>
  <si>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</si>
  <si>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</si>
  <si>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</si>
  <si>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</si>
  <si>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</si>
  <si>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</si>
  <si>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</si>
  <si>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</si>
  <si>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</si>
  <si>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</si>
  <si>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</si>
  <si>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</si>
  <si>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</si>
  <si>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</si>
  <si>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</si>
  <si>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</si>
  <si>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</si>
  <si>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</si>
  <si>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</si>
  <si>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</si>
  <si>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</si>
  <si>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</si>
  <si>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</si>
  <si>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</si>
  <si>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</si>
  <si>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</si>
  <si>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</si>
  <si>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</si>
  <si>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</si>
  <si>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</si>
  <si>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</si>
  <si>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</si>
  <si>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</si>
  <si>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</si>
  <si>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</si>
  <si>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</si>
  <si>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</si>
  <si>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</si>
  <si>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</si>
  <si>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</si>
  <si>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</si>
  <si>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</si>
  <si>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</si>
  <si>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</si>
  <si>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</si>
  <si>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</si>
  <si>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</si>
  <si>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</si>
  <si>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</si>
  <si>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</si>
  <si>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</si>
  <si>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</si>
  <si>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</si>
  <si>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</si>
  <si>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</si>
  <si>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</si>
  <si>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</si>
  <si>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</si>
  <si>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</si>
  <si>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</si>
  <si>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</si>
  <si>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</si>
  <si>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</si>
  <si>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</si>
  <si>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</si>
  <si>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</si>
  <si>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</si>
  <si>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</si>
  <si>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</si>
  <si>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</si>
  <si>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</si>
  <si>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</si>
  <si>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</si>
  <si>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</si>
  <si>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</si>
  <si>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</si>
  <si>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</si>
  <si>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</si>
  <si>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</si>
  <si>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</si>
  <si>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</si>
  <si>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</si>
  <si>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</si>
  <si>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</si>
  <si>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</si>
  <si>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</si>
  <si>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</si>
  <si>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</si>
  <si>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</si>
  <si>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</si>
  <si>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</si>
  <si>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</si>
  <si>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</si>
  <si>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</si>
  <si>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</si>
  <si>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</si>
  <si>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</si>
  <si>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</si>
  <si>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</si>
  <si>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</si>
  <si>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</si>
  <si>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</si>
  <si>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</si>
  <si>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</si>
  <si>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</si>
  <si>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</si>
  <si>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</si>
  <si>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</si>
  <si>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</si>
  <si>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</si>
  <si>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</si>
  <si>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</si>
  <si>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</si>
  <si>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</si>
  <si>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</si>
  <si>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</si>
  <si>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</si>
  <si>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</si>
  <si>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</si>
  <si>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</si>
  <si>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</si>
  <si>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</si>
  <si>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</si>
  <si>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</si>
  <si>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</si>
  <si>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</si>
  <si>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</si>
  <si>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</si>
  <si>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</si>
  <si>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</si>
  <si>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</si>
  <si>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</si>
  <si>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</si>
  <si>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</si>
  <si>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</si>
  <si>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</si>
  <si>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</si>
  <si>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</si>
  <si>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</si>
  <si>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</si>
  <si>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</si>
  <si>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</si>
  <si>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</si>
  <si>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</si>
  <si>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</si>
  <si>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</si>
  <si>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</si>
  <si>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</si>
  <si>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</si>
  <si>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</si>
  <si>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</si>
  <si>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</si>
  <si>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</si>
  <si>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</si>
  <si>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</si>
  <si>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</si>
  <si>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</si>
  <si>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</si>
  <si>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</si>
  <si>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</si>
  <si>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</si>
  <si>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</si>
  <si>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</si>
  <si>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</si>
  <si>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</si>
  <si>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</si>
  <si>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</si>
  <si>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</si>
  <si>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</si>
  <si>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</si>
  <si>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</si>
  <si>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</si>
  <si>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</si>
  <si>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</si>
  <si>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</si>
  <si>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</si>
  <si>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</si>
  <si>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</si>
  <si>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</si>
  <si>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</si>
  <si>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</si>
  <si>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</si>
  <si>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</si>
  <si>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</si>
  <si>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</si>
  <si>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</si>
  <si>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</si>
  <si>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</si>
  <si>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</si>
  <si>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</si>
  <si>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</si>
  <si>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</si>
  <si>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</si>
  <si>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</si>
  <si>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</si>
  <si>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</si>
  <si>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</si>
  <si>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</si>
  <si>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</si>
  <si>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</si>
  <si>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</si>
  <si>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</si>
  <si>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</si>
  <si>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</si>
  <si>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</si>
  <si>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</si>
  <si>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</si>
  <si>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</si>
  <si>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</si>
  <si>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</si>
  <si>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</si>
  <si>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</si>
  <si>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</si>
  <si>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</si>
  <si>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</si>
  <si>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</si>
  <si>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</si>
  <si>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</si>
  <si>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</si>
  <si>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</si>
  <si>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</si>
  <si>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</si>
  <si>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</si>
  <si>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</si>
  <si>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</si>
  <si>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</si>
  <si>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</si>
  <si>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</si>
  <si>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</si>
  <si>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</si>
  <si>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</si>
  <si>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</si>
  <si>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</si>
  <si>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</si>
  <si>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</si>
  <si>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</si>
  <si>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</si>
  <si>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</si>
  <si>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</si>
  <si>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</si>
  <si>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</si>
  <si>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</si>
  <si>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</si>
  <si>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</si>
  <si>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</si>
  <si>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</si>
  <si>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</si>
  <si>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</si>
  <si>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</si>
  <si>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</si>
  <si>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</si>
  <si>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</si>
  <si>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</si>
  <si>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</si>
  <si>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</si>
  <si>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</si>
  <si>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</si>
  <si>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</si>
  <si>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</si>
  <si>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</si>
  <si>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</si>
  <si>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</si>
  <si>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</si>
  <si>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</si>
  <si>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</si>
  <si>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</si>
  <si>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</si>
  <si>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</si>
  <si>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</si>
  <si>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</si>
  <si>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</si>
  <si>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</si>
  <si>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</si>
  <si>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</si>
  <si>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</si>
  <si>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</si>
  <si>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</si>
  <si>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</si>
  <si>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</si>
  <si>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</si>
  <si>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</si>
  <si>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</si>
  <si>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</si>
  <si>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</si>
  <si>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</si>
  <si>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</si>
  <si>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</si>
  <si>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</si>
  <si>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</si>
  <si>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</si>
  <si>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</si>
  <si>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</si>
  <si>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</si>
  <si>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</si>
  <si>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</si>
  <si>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</si>
  <si>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</si>
  <si>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</si>
  <si>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</si>
  <si>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</si>
  <si>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</si>
  <si>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</si>
  <si>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</si>
  <si>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</si>
  <si>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</si>
  <si>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</si>
  <si>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</si>
  <si>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</si>
  <si>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</si>
  <si>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</si>
  <si>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</si>
  <si>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</si>
  <si>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</si>
  <si>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</si>
  <si>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</si>
  <si>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</si>
  <si>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</si>
  <si>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</si>
  <si>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</si>
  <si>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</si>
  <si>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</si>
  <si>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</si>
  <si>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</si>
  <si>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</si>
  <si>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</si>
  <si>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</si>
  <si>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</si>
  <si>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</si>
  <si>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</si>
  <si>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</si>
  <si>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</si>
  <si>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</si>
  <si>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</si>
  <si>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</si>
  <si>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</si>
  <si>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</si>
  <si>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</si>
  <si>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</si>
  <si>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</si>
  <si>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</si>
  <si>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</si>
  <si>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</si>
  <si>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</si>
  <si>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</si>
  <si>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</si>
  <si>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</si>
  <si>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</si>
  <si>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</si>
  <si>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</si>
  <si>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</si>
  <si>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</si>
  <si>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</si>
  <si>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</si>
  <si>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</si>
  <si>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</si>
  <si>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</si>
  <si>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</si>
  <si>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</si>
  <si>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</si>
  <si>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</si>
  <si>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</si>
  <si>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</si>
  <si>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</si>
  <si>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</si>
  <si>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</si>
  <si>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</si>
  <si>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</si>
  <si>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</si>
  <si>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</si>
  <si>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</si>
  <si>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</si>
  <si>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</si>
  <si>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</si>
  <si>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</si>
  <si>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</si>
  <si>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</si>
  <si>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</si>
  <si>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</si>
  <si>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</si>
  <si>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</si>
  <si>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</si>
  <si>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</si>
  <si>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</si>
  <si>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</si>
  <si>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</si>
  <si>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</si>
  <si>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</si>
  <si>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</si>
  <si>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</si>
  <si>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</si>
  <si>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</si>
  <si>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</si>
  <si>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</si>
  <si>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</si>
  <si>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</si>
  <si>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</si>
  <si>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</si>
  <si>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</si>
  <si>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</si>
  <si>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</si>
  <si>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</si>
  <si>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</si>
  <si>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</si>
  <si>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</si>
  <si>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</si>
  <si>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</si>
  <si>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</si>
  <si>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</si>
  <si>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</si>
  <si>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</si>
  <si>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</si>
  <si>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</si>
  <si>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</si>
  <si>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</si>
  <si>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</si>
  <si>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</si>
  <si>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</si>
  <si>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</si>
  <si>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</si>
  <si>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</si>
  <si>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</si>
  <si>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</si>
  <si>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</si>
  <si>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</si>
  <si>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</si>
  <si>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</si>
  <si>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</si>
  <si>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</si>
  <si>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</si>
  <si>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</si>
  <si>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</si>
  <si>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</si>
  <si>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</si>
  <si>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</si>
  <si>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</si>
  <si>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</si>
  <si>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</si>
  <si>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</si>
  <si>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</si>
  <si>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</si>
  <si>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</si>
  <si>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</si>
  <si>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</si>
  <si>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</si>
  <si>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</si>
  <si>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</si>
  <si>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</si>
  <si>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</si>
  <si>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</si>
  <si>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</si>
  <si>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</si>
  <si>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</si>
  <si>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</si>
  <si>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</si>
  <si>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</si>
  <si>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</si>
  <si>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</si>
  <si>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</si>
  <si>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</si>
  <si>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</si>
  <si>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</si>
  <si>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</si>
  <si>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</si>
  <si>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</si>
  <si>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</si>
  <si>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</si>
  <si>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</si>
  <si>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</si>
  <si>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</si>
  <si>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</si>
  <si>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</si>
  <si>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</si>
  <si>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</si>
  <si>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</si>
  <si>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</si>
  <si>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</si>
  <si>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</si>
  <si>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</si>
  <si>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</si>
  <si>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</si>
  <si>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</si>
  <si>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</si>
  <si>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</si>
  <si>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</si>
  <si>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</si>
  <si>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</si>
  <si>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</si>
  <si>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</si>
  <si>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</si>
  <si>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</si>
  <si>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</si>
  <si>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</si>
  <si>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</si>
  <si>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</si>
  <si>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</si>
  <si>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</si>
  <si>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</si>
  <si>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</si>
  <si>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</si>
  <si>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</si>
  <si>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</si>
  <si>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</si>
  <si>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</si>
  <si>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</si>
  <si>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</si>
  <si>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</si>
  <si>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</si>
  <si>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</si>
  <si>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</si>
  <si>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</si>
  <si>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</si>
  <si>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</si>
  <si>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</si>
  <si>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</si>
  <si>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</si>
  <si>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</si>
  <si>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</si>
  <si>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</si>
  <si>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</si>
  <si>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</si>
  <si>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</si>
  <si>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</si>
  <si>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</si>
  <si>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</si>
  <si>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</si>
  <si>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</si>
  <si>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</si>
  <si>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</si>
  <si>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</si>
  <si>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</si>
  <si>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</si>
  <si>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</si>
  <si>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</si>
  <si>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</si>
  <si>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</si>
  <si>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</si>
  <si>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</si>
  <si>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</si>
  <si>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</si>
  <si>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</si>
  <si>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</si>
  <si>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</si>
  <si>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</si>
  <si>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</si>
  <si>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</si>
  <si>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</si>
  <si>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</si>
  <si>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</si>
  <si>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</si>
  <si>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</si>
  <si>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</si>
  <si>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</si>
  <si>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</si>
  <si>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</si>
  <si>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</si>
  <si>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</si>
  <si>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</si>
  <si>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</si>
  <si>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</si>
  <si>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</si>
  <si>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</si>
  <si>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</si>
  <si>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</si>
  <si>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</si>
  <si>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</si>
  <si>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</si>
  <si>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</si>
  <si>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</si>
  <si>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</si>
  <si>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</si>
  <si>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</si>
  <si>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</si>
  <si>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</si>
  <si>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</si>
  <si>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</si>
  <si>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</si>
  <si>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</si>
  <si>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</si>
  <si>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</si>
  <si>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</si>
  <si>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</si>
  <si>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</si>
  <si>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</si>
  <si>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</si>
  <si>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</si>
  <si>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</si>
  <si>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</si>
  <si>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</si>
  <si>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</si>
  <si>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</si>
  <si>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</si>
  <si>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</si>
  <si>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</si>
  <si>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</si>
  <si>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</si>
  <si>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</si>
  <si>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</si>
  <si>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</si>
  <si>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</si>
  <si>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</si>
  <si>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</si>
  <si>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</si>
  <si>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</si>
  <si>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</si>
  <si>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</si>
  <si>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</si>
  <si>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</si>
  <si>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</si>
  <si>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</si>
  <si>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</si>
  <si>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</si>
  <si>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</si>
  <si>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</si>
  <si>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</si>
  <si>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</si>
  <si>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</si>
  <si>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</si>
  <si>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</si>
  <si>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</si>
  <si>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</si>
  <si>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</si>
  <si>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</si>
  <si>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</si>
  <si>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</si>
  <si>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</si>
  <si>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</si>
  <si>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</si>
  <si>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</si>
  <si>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</si>
  <si>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</si>
  <si>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</si>
  <si>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</si>
  <si>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</si>
  <si>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</si>
  <si>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</si>
  <si>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</si>
  <si>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</si>
  <si>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</si>
  <si>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</si>
  <si>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</si>
  <si>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</si>
  <si>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</si>
  <si>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</si>
  <si>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</si>
  <si>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</si>
  <si>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</si>
  <si>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</si>
  <si>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</si>
  <si>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</si>
  <si>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</si>
  <si>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</si>
  <si>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</si>
  <si>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</si>
  <si>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</si>
  <si>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</si>
  <si>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</si>
  <si>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</si>
  <si>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</si>
  <si>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</si>
  <si>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</si>
  <si>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</si>
  <si>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</si>
  <si>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</si>
  <si>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</si>
  <si>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</si>
  <si>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</si>
  <si>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</si>
  <si>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</si>
  <si>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</si>
  <si>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</si>
  <si>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</si>
  <si>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</si>
  <si>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</si>
  <si>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</si>
  <si>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</si>
  <si>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</si>
  <si>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</si>
  <si>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</si>
  <si>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</si>
  <si>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</si>
  <si>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</si>
  <si>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</si>
  <si>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</si>
  <si>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</si>
  <si>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</si>
  <si>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</si>
  <si>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</si>
  <si>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</si>
  <si>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</si>
  <si>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</si>
  <si>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</si>
  <si>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</si>
  <si>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</si>
  <si>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</si>
  <si>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</si>
  <si>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</si>
  <si>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</si>
  <si>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</si>
  <si>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</si>
  <si>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</si>
  <si>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</si>
  <si>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</si>
  <si>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</si>
  <si>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</si>
  <si>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</si>
  <si>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</si>
  <si>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</si>
  <si>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</si>
  <si>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</si>
  <si>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</si>
  <si>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</si>
  <si>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</si>
  <si>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</si>
  <si>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</si>
  <si>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</si>
  <si>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</si>
  <si>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</si>
  <si>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</si>
  <si>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</si>
  <si>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</si>
  <si>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</si>
  <si>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</si>
  <si>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</si>
  <si>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</si>
  <si>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</si>
  <si>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</si>
  <si>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</si>
  <si>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</si>
  <si>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</si>
  <si>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</si>
  <si>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</si>
  <si>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</si>
  <si>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</si>
  <si>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</si>
  <si>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</si>
  <si>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</si>
  <si>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</si>
  <si>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</si>
  <si>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</si>
  <si>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</si>
  <si>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</si>
  <si>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</si>
  <si>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</si>
  <si>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</si>
  <si>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</si>
  <si>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</si>
  <si>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</si>
  <si>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</si>
  <si>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</si>
  <si>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</si>
  <si>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</si>
  <si>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</si>
  <si>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</si>
  <si>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</si>
  <si>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</si>
  <si>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</si>
  <si>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</si>
  <si>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</si>
  <si>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</si>
  <si>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</si>
  <si>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</si>
  <si>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</si>
  <si>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</si>
  <si>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</si>
  <si>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</si>
  <si>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</si>
  <si>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</si>
  <si>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</si>
  <si>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</si>
  <si>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</si>
  <si>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</si>
  <si>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</si>
  <si>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</si>
  <si>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</si>
  <si>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</si>
  <si>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</si>
  <si>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</si>
  <si>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</si>
  <si>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</si>
  <si>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</si>
  <si>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</si>
  <si>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</si>
  <si>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</si>
  <si>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</si>
  <si>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</si>
  <si>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</si>
  <si>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</si>
  <si>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</si>
  <si>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</si>
  <si>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</si>
  <si>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</si>
  <si>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</si>
  <si>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</si>
  <si>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</si>
  <si>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</si>
  <si>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</si>
  <si>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</si>
  <si>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</si>
  <si>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</si>
  <si>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</si>
  <si>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</si>
  <si>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</si>
  <si>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</si>
  <si>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</si>
  <si>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</si>
  <si>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</si>
  <si>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</si>
  <si>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</si>
  <si>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</si>
  <si>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</si>
  <si>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</si>
  <si>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</si>
  <si>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</si>
  <si>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</si>
  <si>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</si>
  <si>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</si>
  <si>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</si>
  <si>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</si>
  <si>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</si>
  <si>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</si>
  <si>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</si>
  <si>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</si>
  <si>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</si>
  <si>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</si>
  <si>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</si>
  <si>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</si>
  <si>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</si>
  <si>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</si>
  <si>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</si>
  <si>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</si>
  <si>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</si>
  <si>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</si>
  <si>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</si>
  <si>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</si>
  <si>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</si>
  <si>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</si>
  <si>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</si>
  <si>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</si>
  <si>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</si>
  <si>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</si>
  <si>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</si>
  <si>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</si>
  <si>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</si>
  <si>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</si>
  <si>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</si>
  <si>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</si>
  <si>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</si>
  <si>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</si>
  <si>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</si>
  <si>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</si>
  <si>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</si>
  <si>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</si>
  <si>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</si>
  <si>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</si>
  <si>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</si>
  <si>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</si>
  <si>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</si>
  <si>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</si>
  <si>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</si>
  <si>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</si>
  <si>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</si>
  <si>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</si>
  <si>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</si>
  <si>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</si>
  <si>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</si>
  <si>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</si>
  <si>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</si>
  <si>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</si>
  <si>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</si>
  <si>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</si>
  <si>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</si>
  <si>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</si>
  <si>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</si>
  <si>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</si>
  <si>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</si>
  <si>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</si>
  <si>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</si>
  <si>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</si>
  <si>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</si>
  <si>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</si>
  <si>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</si>
  <si>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</si>
  <si>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</si>
  <si>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</si>
  <si>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</si>
  <si>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</si>
  <si>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</si>
  <si>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</si>
  <si>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</si>
  <si>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</si>
  <si>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</si>
  <si>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</si>
  <si>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</si>
  <si>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</si>
  <si>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</si>
  <si>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</si>
  <si>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</si>
  <si>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</si>
  <si>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</si>
  <si>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</si>
  <si>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</si>
  <si>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</si>
  <si>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</si>
  <si>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</si>
  <si>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</si>
  <si>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</si>
  <si>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</si>
  <si>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</si>
  <si>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</si>
  <si>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</si>
  <si>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</si>
  <si>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</si>
  <si>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</si>
  <si>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</si>
  <si>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</si>
  <si>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</si>
  <si>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</si>
  <si>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</si>
  <si>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</si>
  <si>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</si>
  <si>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</si>
  <si>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</si>
  <si>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</si>
  <si>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</si>
  <si>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</si>
  <si>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</si>
  <si>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</si>
  <si>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</si>
  <si>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</si>
  <si>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</si>
  <si>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</si>
  <si>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</si>
  <si>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</si>
  <si>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</si>
  <si>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</si>
  <si>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</si>
  <si>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</si>
  <si>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</si>
  <si>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</si>
  <si>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</si>
  <si>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</si>
  <si>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</si>
  <si>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</si>
  <si>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</si>
  <si>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</si>
  <si>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</si>
  <si>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</si>
  <si>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</si>
  <si>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</si>
  <si>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</si>
  <si>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</si>
  <si>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</si>
  <si>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</si>
  <si>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</si>
  <si>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</si>
  <si>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</si>
  <si>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</si>
  <si>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</si>
  <si>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</si>
  <si>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</si>
  <si>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</si>
  <si>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</si>
  <si>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</si>
  <si>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</si>
  <si>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</si>
  <si>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</si>
  <si>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</si>
  <si>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</si>
  <si>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</si>
  <si>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</si>
  <si>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</si>
  <si>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</si>
  <si>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</si>
  <si>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</si>
  <si>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</si>
  <si>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</si>
  <si>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</si>
  <si>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</si>
  <si>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</si>
  <si>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</si>
  <si>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</si>
  <si>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</si>
  <si>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</si>
  <si>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</si>
  <si>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</si>
  <si>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</si>
  <si>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</si>
  <si>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</si>
  <si>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</si>
  <si>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</si>
  <si>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</si>
  <si>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</si>
  <si>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</si>
  <si>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</si>
  <si>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</si>
  <si>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</si>
  <si>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</si>
  <si>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</si>
  <si>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</si>
  <si>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</si>
  <si>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</si>
  <si>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</si>
  <si>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</si>
  <si>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</si>
  <si>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</si>
  <si>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</si>
  <si>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</si>
  <si>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</si>
  <si>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</si>
  <si>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</si>
  <si>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</si>
  <si>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</si>
  <si>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</si>
  <si>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</si>
  <si>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</si>
  <si>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</si>
  <si>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</si>
  <si>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</si>
  <si>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</si>
  <si>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</si>
  <si>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</si>
  <si>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</si>
  <si>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</si>
  <si>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</si>
  <si>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</si>
  <si>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</si>
  <si>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</si>
  <si>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</si>
  <si>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</si>
  <si>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</si>
  <si>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</si>
  <si>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</si>
  <si>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</si>
  <si>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</si>
  <si>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</si>
  <si>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</si>
  <si>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</si>
  <si>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</si>
  <si>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</si>
  <si>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</si>
  <si>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</si>
  <si>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</si>
  <si>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</si>
  <si>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</si>
  <si>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</si>
  <si>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</si>
  <si>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</si>
  <si>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</si>
  <si>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</si>
  <si>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</si>
  <si>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</si>
  <si>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</si>
  <si>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</si>
  <si>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</si>
  <si>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</si>
  <si>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</si>
  <si>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</si>
  <si>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</si>
  <si>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</si>
  <si>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</si>
  <si>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</si>
  <si>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</si>
  <si>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</si>
  <si>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</si>
  <si>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</si>
  <si>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</si>
  <si>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</si>
  <si>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</si>
  <si>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</si>
  <si>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</si>
  <si>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</si>
  <si>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</si>
  <si>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</si>
  <si>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</si>
  <si>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</si>
  <si>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</si>
  <si>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</si>
  <si>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</si>
  <si>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</si>
  <si>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</si>
  <si>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</si>
  <si>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</si>
  <si>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</si>
  <si>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</si>
  <si>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</si>
  <si>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</si>
  <si>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</si>
  <si>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</si>
  <si>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</si>
  <si>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</si>
  <si>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</si>
  <si>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</si>
  <si>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</si>
  <si>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</si>
  <si>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</si>
  <si>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</si>
  <si>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</si>
  <si>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</si>
  <si>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</si>
  <si>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</si>
  <si>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</si>
  <si>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</si>
  <si>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</si>
  <si>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</si>
  <si>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</si>
  <si>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</si>
  <si>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</si>
  <si>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</si>
  <si>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</si>
  <si>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</si>
  <si>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</si>
  <si>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</si>
  <si>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</si>
  <si>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</si>
  <si>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</si>
  <si>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</si>
  <si>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</si>
  <si>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</si>
  <si>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</si>
  <si>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</si>
  <si>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</si>
  <si>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</si>
  <si>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</si>
  <si>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</si>
  <si>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</si>
  <si>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</si>
  <si>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</si>
  <si>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</si>
  <si>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</si>
  <si>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</si>
  <si>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</si>
  <si>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</si>
  <si>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</si>
  <si>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</si>
  <si>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</si>
  <si>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</si>
  <si>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</si>
  <si>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</si>
  <si>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</si>
  <si>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</si>
  <si>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</si>
  <si>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</si>
  <si>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</si>
  <si>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</si>
  <si>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</si>
  <si>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</si>
  <si>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</si>
  <si>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</si>
  <si>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</si>
  <si>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</si>
  <si>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</si>
  <si>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</si>
  <si>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</si>
  <si>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</si>
  <si>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</si>
  <si>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</si>
  <si>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</si>
  <si>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</si>
  <si>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</si>
  <si>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</si>
  <si>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</si>
  <si>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</si>
  <si>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</si>
  <si>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</si>
  <si>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</si>
  <si>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</si>
  <si>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</si>
  <si>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</si>
  <si>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</si>
  <si>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</si>
  <si>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</si>
  <si>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</si>
  <si>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</si>
  <si>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</si>
  <si>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</si>
  <si>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</si>
  <si>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</si>
  <si>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</si>
  <si>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</si>
  <si>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</si>
  <si>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</si>
  <si>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</si>
  <si>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</si>
  <si>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</si>
  <si>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</si>
  <si>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</si>
  <si>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</si>
  <si>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</si>
  <si>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</si>
  <si>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</si>
  <si>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</si>
  <si>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</si>
  <si>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</si>
  <si>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</si>
  <si>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</si>
  <si>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</si>
  <si>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</si>
  <si>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</si>
  <si>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</si>
  <si>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</si>
  <si>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</si>
  <si>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</si>
  <si>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</si>
  <si>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</si>
  <si>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</si>
  <si>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</si>
  <si>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</si>
  <si>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</si>
  <si>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</si>
  <si>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</si>
  <si>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</si>
  <si>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</si>
  <si>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</si>
  <si>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</si>
  <si>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</si>
  <si>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</si>
  <si>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</si>
  <si>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</si>
  <si>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</si>
  <si>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</si>
  <si>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</si>
  <si>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</si>
  <si>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</si>
  <si>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</si>
  <si>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</si>
  <si>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</si>
  <si>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</si>
  <si>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</si>
  <si>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</si>
  <si>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</si>
  <si>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</si>
  <si>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</si>
  <si>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</si>
  <si>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</si>
  <si>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</si>
  <si>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</si>
  <si>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</si>
  <si>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</si>
  <si>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</si>
  <si>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</si>
  <si>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</si>
  <si>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</si>
  <si>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</si>
  <si>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</si>
  <si>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</si>
  <si>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</si>
  <si>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</si>
  <si>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</si>
  <si>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</si>
  <si>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</si>
  <si>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</si>
  <si>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</si>
  <si>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</si>
  <si>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</si>
  <si>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</si>
  <si>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</si>
  <si>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</si>
  <si>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</si>
  <si>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</si>
  <si>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</si>
  <si>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</si>
  <si>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</si>
  <si>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</si>
  <si>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</si>
  <si>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</si>
  <si>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</si>
  <si>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</si>
  <si>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</si>
  <si>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</si>
  <si>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</si>
  <si>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</si>
  <si>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</si>
  <si>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</si>
  <si>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</si>
  <si>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</si>
  <si>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</si>
  <si>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</si>
  <si>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</si>
  <si>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</si>
  <si>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</si>
  <si>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</si>
  <si>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</si>
  <si>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</si>
  <si>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</si>
  <si>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</si>
  <si>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</si>
  <si>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</si>
  <si>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</si>
  <si>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</si>
  <si>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</si>
  <si>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</si>
  <si>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</si>
  <si>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</si>
  <si>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</si>
  <si>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</si>
  <si>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</si>
  <si>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</si>
  <si>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</si>
  <si>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</si>
  <si>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</si>
  <si>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</si>
  <si>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</si>
  <si>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</si>
  <si>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</si>
  <si>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</si>
  <si>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</si>
  <si>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</si>
  <si>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</si>
  <si>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</si>
  <si>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</si>
  <si>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</si>
  <si>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</si>
  <si>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</si>
  <si>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</si>
  <si>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</si>
  <si>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</si>
  <si>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</si>
  <si>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</si>
  <si>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</si>
  <si>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</si>
  <si>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</si>
  <si>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</si>
  <si>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</si>
  <si>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</si>
  <si>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</si>
  <si>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</si>
  <si>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</si>
  <si>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</si>
  <si>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</si>
  <si>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</si>
  <si>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</si>
  <si>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</si>
  <si>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</si>
  <si>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</si>
  <si>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</si>
  <si>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</si>
  <si>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</si>
  <si>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</si>
  <si>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</si>
  <si>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</si>
  <si>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</si>
  <si>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</si>
  <si>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</si>
  <si>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</si>
  <si>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</si>
  <si>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</si>
  <si>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</si>
  <si>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</si>
  <si>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</si>
  <si>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</si>
  <si>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</si>
  <si>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</si>
  <si>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</si>
  <si>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</si>
  <si>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</si>
  <si>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</si>
  <si>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</si>
  <si>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</si>
  <si>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</si>
  <si>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</si>
  <si>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</si>
  <si>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</si>
  <si>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</si>
  <si>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</si>
  <si>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</si>
  <si>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</si>
  <si>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</si>
  <si>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</si>
  <si>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</si>
  <si>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</si>
  <si>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</si>
  <si>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</si>
  <si>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</si>
  <si>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</si>
  <si>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</si>
  <si>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</si>
  <si>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</si>
  <si>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</si>
  <si>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</si>
  <si>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</si>
  <si>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</si>
  <si>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</si>
  <si>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</si>
  <si>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</si>
  <si>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</si>
  <si>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</si>
  <si>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</si>
  <si>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</si>
  <si>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</si>
  <si>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</si>
  <si>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</si>
  <si>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</si>
  <si>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</si>
  <si>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</si>
  <si>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</si>
  <si>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</si>
  <si>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</si>
  <si>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</si>
  <si>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</si>
  <si>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</si>
  <si>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</si>
  <si>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</si>
  <si>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</si>
  <si>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</si>
  <si>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</si>
  <si>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</si>
  <si>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</si>
  <si>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</si>
  <si>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</si>
  <si>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</si>
  <si>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</si>
  <si>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</si>
  <si>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</si>
  <si>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</si>
  <si>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</si>
  <si>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</si>
  <si>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</si>
  <si>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</si>
  <si>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</si>
  <si>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</si>
  <si>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</si>
  <si>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</si>
  <si>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</si>
  <si>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</si>
  <si>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</si>
  <si>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</si>
  <si>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</si>
  <si>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</si>
  <si>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</si>
  <si>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</si>
  <si>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</si>
  <si>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</si>
  <si>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</si>
  <si>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</si>
  <si>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</si>
  <si>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</si>
  <si>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</si>
  <si>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</si>
  <si>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</si>
  <si>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</si>
  <si>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</si>
  <si>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</si>
  <si>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</si>
  <si>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</si>
  <si>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</si>
  <si>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</si>
  <si>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</si>
  <si>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</si>
  <si>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</si>
  <si>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</si>
  <si>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</si>
  <si>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</si>
  <si>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</si>
  <si>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</si>
  <si>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</si>
  <si>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</si>
  <si>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</si>
  <si>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</si>
  <si>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</si>
  <si>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</si>
  <si>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</si>
  <si>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</si>
  <si>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</si>
  <si>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</si>
  <si>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</si>
  <si>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</si>
  <si>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</si>
  <si>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</si>
  <si>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</si>
  <si>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</si>
  <si>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</si>
  <si>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</si>
  <si>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</si>
  <si>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</si>
  <si>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</si>
  <si>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</si>
  <si>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</si>
  <si>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</si>
  <si>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</si>
  <si>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</si>
  <si>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</si>
  <si>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</si>
  <si>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</si>
  <si>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</si>
  <si>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</si>
  <si>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</si>
  <si>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</si>
  <si>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</si>
  <si>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</si>
  <si>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</si>
  <si>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</si>
  <si>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</si>
  <si>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</si>
  <si>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</si>
  <si>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</si>
  <si>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</si>
  <si>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</si>
  <si>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</si>
  <si>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</si>
  <si>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</si>
  <si>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</si>
  <si>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</si>
  <si>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</si>
  <si>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</si>
  <si>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</si>
  <si>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</si>
  <si>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</si>
  <si>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</si>
  <si>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</si>
  <si>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</si>
  <si>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</si>
  <si>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</si>
  <si>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</si>
  <si>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</si>
  <si>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</si>
  <si>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</si>
  <si>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</si>
  <si>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</si>
  <si>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</si>
  <si>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</si>
  <si>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</si>
  <si>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</si>
  <si>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</si>
  <si>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</si>
  <si>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</si>
  <si>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</si>
  <si>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</si>
  <si>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</si>
  <si>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</si>
  <si>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</si>
  <si>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</si>
  <si>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</si>
  <si>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</si>
  <si>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</si>
  <si>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</si>
  <si>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</si>
  <si>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</si>
  <si>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</si>
  <si>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</si>
  <si>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</si>
  <si>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</si>
  <si>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</si>
  <si>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</si>
  <si>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</si>
  <si>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</si>
  <si>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</si>
  <si>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</si>
  <si>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</si>
  <si>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</si>
  <si>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</si>
  <si>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</si>
  <si>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</si>
  <si>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</si>
  <si>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</si>
  <si>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</si>
  <si>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</si>
  <si>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</si>
  <si>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</si>
  <si>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</si>
  <si>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</si>
  <si>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</si>
  <si>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</si>
  <si>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</si>
  <si>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</si>
  <si>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</si>
  <si>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</si>
  <si>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</si>
  <si>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</si>
  <si>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</si>
  <si>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</si>
  <si>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</si>
  <si>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</si>
  <si>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</si>
  <si>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</si>
  <si>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</si>
  <si>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</si>
  <si>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</si>
  <si>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</si>
  <si>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</si>
  <si>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</si>
  <si>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</si>
  <si>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</si>
  <si>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</si>
  <si>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</si>
  <si>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</si>
  <si>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</si>
  <si>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</si>
  <si>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</si>
  <si>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</si>
  <si>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</si>
  <si>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</si>
  <si>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</si>
  <si>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</si>
  <si>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</si>
  <si>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</si>
  <si>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</si>
  <si>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</si>
  <si>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</si>
  <si>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</si>
  <si>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</si>
  <si>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</si>
  <si>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</si>
  <si>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</si>
  <si>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</si>
  <si>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</si>
  <si>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</si>
  <si>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</si>
  <si>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</si>
  <si>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</si>
  <si>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</si>
  <si>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</si>
  <si>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</si>
  <si>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</si>
  <si>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</si>
  <si>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</si>
  <si>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</si>
  <si>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</si>
  <si>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</si>
  <si>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</si>
  <si>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</si>
  <si>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</si>
  <si>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</si>
  <si>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</si>
  <si>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</si>
  <si>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</si>
  <si>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</si>
  <si>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</si>
  <si>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</si>
  <si>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</si>
  <si>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</si>
  <si>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</si>
  <si>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</si>
  <si>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</si>
  <si>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</si>
  <si>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</si>
  <si>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</si>
  <si>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</si>
  <si>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</si>
  <si>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</si>
  <si>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</si>
  <si>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</si>
  <si>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</si>
  <si>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</si>
  <si>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</si>
  <si>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</si>
  <si>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</si>
  <si>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</si>
  <si>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</si>
  <si>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</si>
  <si>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</si>
  <si>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</si>
  <si>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</si>
  <si>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</si>
  <si>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</si>
  <si>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</si>
  <si>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</si>
  <si>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</si>
  <si>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</si>
  <si>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</si>
  <si>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</si>
  <si>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</si>
  <si>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</si>
  <si>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</si>
  <si>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</si>
  <si>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</si>
  <si>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</si>
  <si>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</si>
  <si>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</si>
  <si>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</si>
  <si>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</si>
  <si>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</si>
  <si>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</si>
  <si>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</si>
  <si>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</si>
  <si>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</si>
  <si>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</si>
  <si>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</si>
  <si>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</si>
  <si>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</si>
  <si>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</si>
  <si>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</si>
  <si>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</si>
  <si>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</si>
  <si>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</si>
  <si>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</si>
  <si>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</si>
  <si>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</si>
  <si>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</si>
  <si>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</si>
  <si>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</si>
  <si>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</si>
  <si>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</si>
  <si>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</si>
  <si>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</si>
  <si>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</si>
  <si>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</si>
  <si>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</si>
  <si>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</si>
  <si>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</si>
  <si>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</si>
  <si>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</si>
  <si>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</si>
  <si>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</si>
  <si>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</si>
  <si>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</si>
  <si>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</si>
  <si>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</si>
  <si>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</si>
  <si>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</si>
  <si>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</si>
  <si>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</si>
  <si>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</si>
  <si>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</si>
  <si>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</si>
  <si>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</si>
  <si>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</si>
  <si>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</si>
  <si>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</si>
  <si>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</si>
  <si>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</si>
  <si>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</si>
  <si>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</si>
  <si>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</si>
  <si>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</si>
  <si>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</si>
  <si>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</si>
  <si>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</si>
  <si>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</si>
  <si>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</si>
  <si>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</si>
  <si>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</si>
  <si>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</si>
  <si>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</si>
  <si>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</si>
  <si>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</si>
  <si>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</si>
  <si>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</si>
  <si>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</si>
  <si>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</si>
  <si>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</si>
  <si>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</si>
  <si>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</si>
  <si>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</si>
  <si>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</si>
  <si>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</si>
  <si>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</si>
  <si>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</si>
  <si>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</si>
  <si>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</si>
  <si>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</si>
  <si>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</si>
  <si>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</si>
  <si>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</si>
  <si>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</si>
  <si>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</si>
  <si>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</si>
  <si>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</si>
  <si>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</si>
  <si>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</si>
  <si>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</si>
  <si>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</si>
  <si>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</si>
  <si>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</si>
  <si>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</si>
  <si>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</si>
  <si>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</si>
  <si>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</si>
  <si>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</si>
  <si>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</si>
  <si>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</si>
  <si>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</si>
  <si>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</si>
  <si>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</si>
  <si>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</si>
  <si>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</si>
  <si>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</si>
  <si>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</si>
  <si>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</si>
  <si>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</si>
  <si>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</si>
  <si>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</si>
  <si>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</si>
  <si>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</si>
  <si>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</si>
  <si>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</si>
  <si>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</si>
  <si>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</si>
  <si>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</si>
  <si>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</si>
  <si>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</si>
  <si>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</si>
  <si>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</si>
  <si>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</si>
  <si>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</si>
  <si>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</si>
  <si>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</si>
  <si>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</si>
  <si>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</si>
  <si>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</si>
  <si>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</si>
  <si>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</si>
  <si>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</si>
  <si>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</si>
  <si>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</si>
  <si>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</si>
  <si>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</si>
  <si>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</si>
  <si>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</si>
  <si>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</si>
  <si>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</si>
  <si>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</si>
  <si>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</si>
  <si>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</si>
  <si>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</si>
  <si>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</si>
  <si>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</si>
  <si>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</si>
  <si>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</si>
  <si>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</si>
  <si>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</si>
  <si>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</si>
  <si>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</si>
  <si>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</si>
  <si>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</si>
  <si>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</si>
  <si>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</si>
  <si>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</si>
  <si>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</si>
  <si>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</si>
  <si>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</si>
  <si>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</si>
  <si>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</si>
  <si>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</si>
  <si>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</si>
  <si>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</si>
  <si>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</si>
  <si>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</si>
  <si>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</si>
  <si>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</si>
  <si>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</si>
  <si>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</si>
  <si>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</si>
  <si>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</si>
  <si>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</si>
  <si>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</si>
  <si>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</si>
  <si>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</si>
  <si>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</si>
  <si>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</si>
  <si>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</si>
  <si>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</si>
  <si>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</si>
  <si>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</si>
  <si>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</si>
  <si>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</si>
  <si>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</si>
  <si>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</si>
  <si>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</si>
  <si>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</si>
  <si>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</si>
  <si>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</si>
  <si>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</si>
  <si>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</si>
  <si>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</si>
  <si>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</si>
  <si>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</si>
  <si>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</si>
  <si>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</si>
  <si>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</si>
  <si>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</si>
  <si>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</si>
  <si>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</si>
  <si>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</si>
  <si>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</si>
  <si>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</si>
  <si>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</si>
  <si>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</si>
  <si>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</si>
  <si>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</si>
  <si>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</si>
  <si>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</si>
  <si>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</si>
  <si>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</si>
  <si>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</si>
  <si>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</si>
  <si>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</si>
  <si>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</si>
  <si>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</si>
  <si>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</si>
  <si>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</si>
  <si>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</si>
  <si>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</si>
  <si>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</si>
  <si>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</si>
  <si>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</si>
  <si>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</si>
  <si>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</si>
  <si>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</si>
  <si>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</si>
  <si>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</si>
  <si>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</si>
  <si>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</si>
  <si>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</si>
  <si>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</si>
  <si>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</si>
  <si>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</si>
  <si>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</si>
  <si>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</si>
  <si>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</si>
  <si>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</si>
  <si>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</si>
  <si>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</si>
  <si>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</si>
  <si>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</si>
  <si>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</si>
  <si>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</si>
  <si>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</si>
  <si>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</si>
  <si>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</si>
  <si>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</si>
  <si>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</si>
  <si>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</si>
  <si>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</si>
  <si>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</si>
  <si>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</si>
  <si>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</si>
  <si>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</si>
  <si>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</si>
  <si>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</si>
  <si>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</si>
  <si>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</si>
  <si>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</si>
  <si>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</si>
  <si>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</si>
  <si>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</si>
  <si>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</si>
  <si>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</si>
  <si>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</si>
  <si>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</si>
  <si>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</si>
  <si>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</si>
  <si>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</si>
  <si>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</si>
  <si>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</si>
  <si>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</si>
  <si>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</si>
  <si>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</si>
  <si>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</si>
  <si>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</si>
  <si>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</si>
  <si>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</si>
  <si>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</si>
  <si>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</si>
  <si>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</si>
  <si>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</si>
  <si>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</si>
  <si>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</si>
  <si>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</si>
  <si>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</si>
  <si>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</si>
  <si>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</si>
  <si>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</si>
  <si>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</si>
  <si>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</si>
  <si>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</si>
  <si>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</si>
  <si>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</si>
  <si>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</si>
  <si>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</si>
  <si>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</si>
  <si>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</si>
  <si>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</si>
  <si>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</si>
  <si>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</si>
  <si>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</si>
  <si>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</si>
  <si>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</si>
  <si>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</si>
  <si>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</si>
  <si>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</si>
  <si>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</si>
  <si>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</si>
  <si>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</si>
  <si>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</si>
  <si>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</si>
  <si>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</si>
  <si>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</si>
  <si>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</si>
  <si>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</si>
  <si>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</si>
  <si>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</si>
  <si>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</si>
  <si>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</si>
  <si>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</si>
  <si>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</si>
  <si>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</si>
  <si>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</si>
  <si>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</si>
  <si>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</si>
  <si>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</si>
  <si>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</si>
  <si>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</si>
  <si>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</si>
  <si>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</si>
  <si>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</si>
  <si>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</si>
  <si>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</si>
  <si>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</si>
  <si>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</si>
  <si>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</si>
  <si>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</si>
  <si>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</si>
  <si>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</si>
  <si>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</si>
  <si>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</si>
  <si>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</si>
  <si>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</si>
  <si>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</si>
  <si>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</si>
  <si>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</si>
  <si>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</si>
  <si>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</si>
  <si>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</si>
  <si>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</si>
  <si>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</si>
  <si>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</si>
  <si>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</si>
  <si>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</si>
  <si>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</si>
  <si>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</si>
  <si>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</si>
  <si>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</si>
  <si>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</si>
  <si>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</si>
  <si>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</si>
  <si>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</si>
  <si>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</si>
  <si>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</si>
  <si>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</si>
  <si>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</si>
  <si>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</si>
  <si>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</si>
  <si>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</si>
  <si>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</si>
  <si>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</si>
  <si>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</si>
  <si>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</si>
  <si>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</si>
  <si>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</si>
  <si>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</si>
  <si>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</si>
  <si>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</si>
  <si>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</si>
  <si>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</si>
  <si>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</si>
  <si>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</si>
  <si>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</si>
  <si>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</si>
  <si>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</si>
  <si>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</si>
  <si>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</si>
  <si>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</si>
  <si>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</si>
  <si>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</si>
  <si>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</si>
  <si>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</si>
  <si>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</si>
  <si>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</si>
  <si>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</si>
  <si>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</si>
  <si>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</si>
  <si>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</si>
  <si>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</si>
  <si>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</si>
  <si>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</si>
  <si>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</si>
  <si>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</si>
  <si>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</si>
  <si>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</si>
  <si>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</si>
  <si>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</si>
  <si>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</si>
  <si>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</si>
  <si>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</si>
  <si>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</si>
  <si>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</si>
  <si>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</si>
  <si>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</si>
  <si>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</si>
  <si>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</si>
  <si>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</si>
  <si>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</si>
  <si>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</si>
  <si>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</si>
  <si>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</si>
  <si>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</si>
  <si>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</si>
  <si>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</si>
  <si>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</si>
  <si>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</si>
  <si>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</si>
  <si>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</si>
  <si>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</si>
  <si>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</si>
  <si>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</si>
  <si>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</si>
  <si>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</si>
  <si>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</si>
  <si>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</si>
  <si>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</si>
  <si>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</si>
  <si>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</si>
  <si>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</si>
  <si>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</si>
  <si>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</si>
  <si>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</si>
  <si>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</si>
  <si>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</si>
  <si>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</si>
  <si>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</si>
  <si>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</si>
  <si>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</si>
  <si>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</si>
  <si>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</si>
  <si>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</si>
  <si>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</si>
  <si>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</si>
  <si>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</si>
  <si>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</si>
  <si>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</si>
  <si>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</si>
  <si>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</si>
  <si>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</si>
  <si>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</si>
  <si>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</si>
  <si>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</si>
  <si>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</si>
  <si>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</si>
  <si>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</si>
  <si>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</si>
  <si>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</si>
  <si>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</si>
  <si>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</si>
  <si>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</si>
  <si>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</si>
  <si>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</si>
  <si>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</si>
  <si>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</si>
  <si>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</si>
  <si>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</si>
  <si>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</si>
  <si>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</si>
  <si>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</si>
  <si>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</si>
  <si>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</si>
  <si>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</si>
  <si>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</si>
  <si>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</si>
  <si>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</si>
  <si>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</si>
  <si>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</si>
  <si>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</si>
  <si>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</si>
  <si>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</si>
  <si>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</si>
  <si>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</si>
  <si>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</si>
  <si>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</si>
  <si>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</si>
  <si>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</si>
  <si>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</si>
  <si>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</si>
  <si>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</si>
  <si>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</si>
  <si>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</si>
  <si>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</si>
  <si>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</si>
  <si>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</si>
  <si>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</si>
  <si>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</si>
  <si>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</si>
  <si>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</si>
  <si>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</si>
  <si>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</si>
  <si>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</si>
  <si>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</si>
  <si>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</si>
  <si>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</si>
  <si>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</si>
  <si>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</si>
  <si>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</si>
  <si>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</si>
  <si>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</si>
  <si>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</si>
  <si>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</si>
  <si>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</si>
  <si>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</si>
  <si>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</si>
  <si>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</si>
  <si>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</si>
  <si>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</si>
  <si>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</si>
  <si>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</si>
  <si>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</si>
  <si>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</si>
  <si>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</si>
  <si>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</si>
  <si>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</si>
  <si>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</si>
  <si>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</si>
  <si>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</si>
  <si>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</si>
  <si>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</si>
  <si>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</si>
  <si>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</si>
  <si>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</si>
  <si>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</si>
  <si>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</si>
  <si>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</si>
  <si>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</si>
  <si>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</si>
  <si>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</si>
  <si>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</si>
  <si>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</si>
  <si>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</si>
  <si>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</si>
  <si>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</si>
  <si>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</si>
  <si>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</si>
  <si>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</si>
  <si>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</si>
  <si>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</si>
  <si>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</si>
  <si>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</si>
  <si>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</si>
  <si>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</si>
  <si>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</si>
  <si>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</si>
  <si>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</si>
  <si>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</si>
  <si>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</si>
  <si>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</si>
  <si>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</si>
  <si>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</si>
  <si>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</si>
  <si>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</si>
  <si>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</si>
  <si>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</si>
  <si>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</si>
  <si>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</si>
  <si>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</si>
  <si>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</si>
  <si>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</si>
  <si>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</si>
  <si>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</si>
  <si>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</si>
  <si>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</si>
  <si>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</si>
  <si>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</si>
  <si>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</si>
  <si>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</si>
  <si>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</si>
  <si>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</si>
  <si>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</si>
  <si>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</si>
  <si>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</si>
  <si>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</si>
  <si>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</si>
  <si>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</si>
  <si>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</si>
  <si>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</si>
  <si>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</si>
  <si>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</si>
  <si>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</si>
  <si>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</si>
  <si>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</si>
  <si>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</si>
  <si>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</si>
  <si>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</si>
  <si>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</si>
  <si>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</si>
  <si>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</si>
  <si>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</si>
  <si>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</si>
  <si>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</si>
  <si>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</si>
  <si>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</si>
  <si>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</si>
  <si>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</si>
  <si>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</si>
  <si>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</si>
  <si>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</si>
  <si>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</si>
  <si>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</si>
  <si>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</si>
  <si>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</si>
  <si>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</si>
  <si>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</si>
  <si>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</si>
  <si>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</si>
  <si>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</si>
  <si>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</si>
  <si>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</si>
  <si>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</si>
  <si>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</si>
  <si>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</si>
  <si>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</si>
  <si>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</si>
  <si>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</si>
  <si>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</si>
  <si>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</si>
  <si>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</si>
  <si>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</si>
  <si>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</si>
  <si>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</si>
  <si>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</si>
  <si>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</si>
  <si>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</si>
  <si>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</si>
  <si>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</si>
  <si>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</si>
  <si>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</si>
  <si>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</si>
  <si>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</si>
  <si>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</si>
  <si>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</si>
  <si>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</si>
  <si>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</si>
  <si>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</si>
  <si>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</si>
  <si>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</si>
  <si>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</si>
  <si>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</si>
  <si>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</si>
  <si>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</si>
  <si>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</si>
  <si>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</si>
  <si>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</si>
  <si>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</si>
  <si>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</si>
  <si>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</si>
  <si>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</si>
  <si>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</si>
  <si>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</si>
  <si>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</si>
  <si>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</si>
  <si>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</si>
  <si>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</si>
  <si>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</si>
  <si>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</si>
  <si>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</si>
  <si>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</si>
  <si>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</si>
  <si>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</si>
  <si>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</si>
  <si>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</si>
  <si>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</si>
  <si>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</si>
  <si>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</si>
  <si>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</si>
  <si>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</si>
  <si>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</si>
  <si>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</si>
  <si>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</si>
  <si>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</si>
  <si>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</si>
  <si>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</si>
  <si>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</si>
  <si>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</si>
  <si>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</si>
  <si>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</si>
  <si>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</si>
  <si>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</si>
  <si>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</si>
  <si>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</si>
  <si>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</si>
  <si>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</si>
  <si>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</si>
  <si>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</si>
  <si>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</si>
  <si>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</si>
  <si>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</si>
  <si>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</si>
  <si>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</si>
  <si>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</si>
  <si>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</si>
  <si>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</si>
  <si>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</si>
  <si>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</si>
  <si>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</si>
  <si>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</si>
  <si>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</si>
  <si>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</si>
  <si>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</si>
  <si>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</si>
  <si>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</si>
  <si>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</si>
  <si>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</si>
  <si>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</si>
  <si>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</si>
  <si>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</si>
  <si>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</si>
  <si>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</si>
  <si>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</si>
  <si>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</si>
  <si>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</si>
  <si>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</si>
  <si>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</si>
  <si>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</si>
  <si>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</si>
  <si>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</si>
  <si>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</si>
  <si>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</si>
  <si>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</si>
  <si>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</si>
  <si>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</si>
  <si>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</si>
  <si>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</si>
  <si>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</si>
  <si>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</si>
  <si>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</si>
  <si>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</si>
  <si>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</si>
  <si>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</si>
  <si>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</si>
  <si>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</si>
  <si>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</si>
  <si>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</si>
  <si>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</si>
  <si>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</si>
  <si>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</si>
  <si>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</si>
  <si>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</si>
  <si>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</si>
  <si>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</si>
  <si>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</si>
  <si>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</si>
  <si>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</si>
  <si>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</si>
  <si>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</si>
  <si>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</si>
  <si>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</si>
  <si>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</si>
  <si>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</si>
  <si>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</si>
  <si>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</si>
  <si>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</si>
  <si>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</si>
  <si>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</si>
  <si>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</si>
  <si>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</si>
  <si>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</si>
  <si>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</si>
  <si>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</si>
  <si>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</si>
  <si>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</si>
  <si>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</si>
  <si>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</si>
  <si>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</si>
  <si>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</si>
  <si>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</si>
  <si>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</si>
  <si>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</si>
  <si>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</si>
  <si>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</si>
  <si>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</si>
  <si>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</si>
  <si>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</si>
  <si>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</si>
  <si>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</si>
  <si>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</si>
  <si>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</si>
  <si>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</si>
  <si>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</si>
  <si>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</si>
  <si>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</si>
  <si>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</si>
  <si>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</si>
  <si>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</si>
  <si>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</si>
  <si>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</si>
  <si>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</si>
  <si>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</si>
  <si>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</si>
  <si>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</si>
  <si>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</si>
  <si>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</si>
  <si>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</si>
  <si>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</si>
  <si>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</si>
  <si>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</si>
  <si>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</si>
  <si>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</si>
  <si>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</si>
  <si>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</si>
  <si>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</si>
  <si>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</si>
  <si>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</si>
  <si>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</si>
  <si>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</si>
  <si>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</si>
  <si>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</si>
  <si>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</si>
  <si>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</si>
  <si>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</si>
  <si>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</si>
  <si>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</si>
  <si>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</si>
  <si>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</si>
  <si>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</si>
  <si>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</si>
  <si>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</si>
  <si>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</si>
  <si>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</si>
  <si>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</si>
  <si>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</si>
  <si>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</si>
  <si>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</si>
  <si>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</si>
  <si>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</si>
  <si>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</si>
  <si>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</si>
  <si>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</si>
  <si>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</si>
  <si>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</si>
  <si>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</si>
  <si>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</si>
  <si>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</si>
  <si>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</si>
  <si>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</si>
  <si>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</si>
  <si>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</si>
  <si>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</si>
  <si>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</si>
  <si>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</si>
  <si>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</si>
  <si>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</si>
  <si>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</si>
  <si>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</si>
  <si>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</si>
  <si>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</si>
  <si>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</si>
  <si>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</si>
  <si>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</si>
  <si>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</si>
  <si>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</si>
  <si>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</si>
  <si>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</si>
  <si>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</si>
  <si>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</si>
  <si>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</si>
  <si>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</si>
  <si>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</si>
  <si>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</si>
  <si>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</si>
  <si>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</si>
  <si>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</si>
  <si>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</si>
  <si>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</si>
  <si>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</si>
  <si>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</si>
  <si>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</si>
  <si>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</si>
  <si>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</si>
  <si>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</si>
  <si>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</si>
  <si>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</si>
  <si>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</si>
  <si>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</si>
  <si>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</si>
  <si>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</si>
  <si>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</si>
  <si>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</si>
  <si>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</si>
  <si>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</si>
  <si>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</si>
  <si>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</si>
  <si>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</si>
  <si>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</si>
  <si>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</si>
  <si>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</si>
  <si>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</si>
  <si>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</si>
  <si>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</si>
  <si>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</si>
  <si>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</si>
  <si>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</si>
  <si>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</si>
  <si>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</si>
  <si>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</si>
  <si>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</si>
  <si>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</si>
  <si>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</si>
  <si>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</si>
  <si>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</si>
  <si>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</si>
  <si>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</si>
  <si>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</si>
  <si>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</si>
  <si>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</si>
  <si>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</si>
  <si>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</si>
  <si>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</si>
  <si>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</si>
  <si>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</si>
  <si>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</si>
  <si>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</si>
  <si>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</si>
  <si>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</si>
  <si>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</si>
  <si>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</si>
  <si>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</si>
  <si>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</si>
  <si>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</si>
  <si>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</si>
  <si>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</si>
  <si>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</si>
  <si>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</si>
  <si>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</si>
  <si>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</si>
  <si>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</si>
  <si>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</si>
  <si>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</si>
  <si>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</si>
  <si>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</si>
  <si>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</si>
  <si>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</si>
  <si>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</si>
  <si>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</si>
  <si>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</si>
  <si>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</si>
  <si>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</si>
  <si>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</si>
  <si>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</si>
  <si>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</si>
  <si>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</si>
  <si>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</si>
  <si>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</si>
  <si>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</si>
  <si>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</si>
  <si>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</si>
  <si>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</si>
  <si>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</si>
  <si>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</si>
  <si>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</si>
  <si>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</si>
  <si>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</si>
  <si>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</si>
  <si>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</si>
  <si>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</si>
  <si>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</si>
  <si>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</si>
  <si>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</si>
  <si>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</si>
  <si>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</si>
  <si>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</si>
  <si>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</si>
  <si>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</si>
  <si>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</si>
  <si>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</si>
  <si>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</si>
  <si>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</si>
  <si>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</si>
  <si>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</si>
  <si>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</si>
  <si>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</si>
  <si>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</si>
  <si>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</si>
  <si>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</si>
  <si>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</si>
  <si>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</si>
  <si>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</si>
  <si>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</si>
  <si>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</si>
  <si>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</si>
  <si>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</si>
  <si>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</si>
  <si>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</si>
  <si>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</si>
  <si>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</si>
  <si>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</si>
  <si>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</si>
  <si>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</si>
  <si>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</si>
  <si>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</si>
  <si>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</si>
  <si>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</si>
  <si>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</si>
  <si>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</si>
  <si>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</si>
  <si>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</si>
  <si>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</si>
  <si>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</si>
  <si>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</si>
  <si>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</si>
  <si>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</si>
  <si>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</si>
  <si>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</si>
  <si>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</si>
  <si>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</si>
  <si>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</si>
  <si>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</si>
  <si>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</si>
  <si>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</si>
  <si>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</si>
  <si>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</si>
  <si>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</si>
  <si>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</si>
  <si>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</si>
  <si>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</si>
  <si>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</si>
  <si>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</si>
  <si>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</si>
  <si>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</si>
  <si>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</si>
  <si>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</si>
  <si>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</si>
  <si>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</si>
  <si>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</si>
  <si>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</si>
  <si>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</si>
  <si>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</si>
  <si>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</si>
  <si>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</si>
  <si>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</si>
  <si>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</si>
  <si>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</si>
  <si>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</si>
  <si>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</si>
  <si>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</si>
  <si>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</si>
  <si>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</si>
  <si>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</si>
  <si>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</si>
  <si>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</si>
  <si>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</si>
  <si>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</si>
  <si>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</si>
  <si>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</si>
  <si>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</si>
  <si>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</si>
  <si>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</si>
  <si>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</si>
  <si>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</si>
  <si>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</si>
  <si>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</si>
  <si>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</si>
  <si>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</si>
  <si>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</si>
  <si>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</si>
  <si>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</si>
  <si>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</si>
  <si>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</si>
  <si>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</si>
  <si>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</si>
  <si>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</si>
  <si>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</si>
  <si>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</si>
  <si>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</si>
  <si>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</si>
  <si>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</si>
  <si>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</si>
  <si>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</si>
  <si>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</si>
  <si>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</si>
  <si>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</si>
  <si>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</si>
  <si>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</si>
  <si>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</si>
  <si>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</si>
  <si>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</si>
  <si>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</si>
  <si>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</si>
  <si>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</si>
  <si>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</si>
  <si>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</si>
  <si>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</si>
  <si>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</si>
  <si>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</si>
  <si>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</si>
  <si>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</si>
  <si>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</si>
  <si>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</si>
  <si>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</si>
  <si>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</si>
  <si>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</si>
  <si>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</si>
  <si>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</si>
  <si>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</si>
  <si>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</si>
  <si>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</si>
  <si>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</si>
  <si>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</si>
  <si>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</si>
  <si>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</si>
  <si>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</si>
  <si>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</si>
  <si>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</si>
  <si>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</si>
  <si>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</si>
  <si>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</si>
  <si>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</si>
  <si>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</si>
  <si>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</si>
  <si>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</si>
  <si>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</si>
  <si>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</si>
  <si>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</si>
  <si>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</si>
  <si>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</si>
  <si>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</si>
  <si>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</si>
  <si>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</si>
  <si>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</si>
  <si>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</si>
  <si>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</si>
  <si>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</si>
  <si>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</si>
  <si>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</si>
  <si>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</si>
  <si>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</si>
  <si>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</si>
  <si>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</si>
  <si>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</si>
  <si>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</si>
  <si>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</si>
  <si>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</si>
  <si>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</si>
  <si>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</si>
  <si>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</si>
  <si>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</si>
  <si>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</si>
  <si>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</si>
  <si>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</si>
  <si>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</si>
  <si>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</si>
  <si>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</si>
  <si>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</si>
  <si>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</si>
  <si>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</si>
  <si>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</si>
  <si>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</si>
  <si>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</si>
  <si>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</si>
  <si>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</si>
  <si>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</si>
  <si>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</si>
  <si>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</si>
  <si>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</si>
  <si>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</si>
  <si>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</si>
  <si>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</si>
  <si>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</si>
  <si>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</si>
  <si>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</si>
  <si>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</si>
  <si>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</si>
  <si>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</si>
  <si>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</si>
  <si>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</si>
  <si>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</si>
  <si>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</si>
  <si>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</si>
  <si>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</si>
  <si>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</si>
  <si>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</si>
  <si>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</si>
  <si>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</si>
  <si>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</si>
  <si>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</si>
  <si>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</si>
  <si>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</si>
  <si>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</si>
  <si>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</si>
  <si>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</si>
  <si>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</si>
  <si>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</si>
  <si>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</si>
  <si>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</si>
  <si>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</si>
  <si>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</si>
  <si>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</si>
  <si>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</si>
  <si>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</si>
  <si>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</si>
  <si>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</si>
  <si>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</si>
  <si>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</si>
  <si>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</si>
  <si>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</si>
  <si>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</si>
  <si>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</si>
  <si>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</si>
  <si>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</si>
  <si>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</si>
  <si>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</si>
  <si>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</si>
  <si>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</si>
  <si>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</si>
  <si>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</si>
  <si>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</si>
  <si>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</si>
  <si>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</si>
  <si>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</si>
  <si>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</si>
  <si>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</si>
  <si>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</si>
  <si>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</si>
  <si>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</si>
  <si>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</si>
  <si>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</si>
  <si>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</si>
  <si>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</si>
  <si>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</si>
  <si>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</si>
  <si>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</si>
  <si>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</si>
  <si>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</si>
  <si>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</si>
  <si>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</si>
  <si>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</si>
  <si>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</si>
  <si>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</si>
  <si>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</si>
  <si>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</si>
  <si>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</si>
  <si>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</si>
  <si>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</si>
  <si>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</si>
  <si>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</si>
  <si>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</si>
  <si>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</si>
  <si>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</si>
  <si>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</si>
  <si>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</si>
  <si>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</si>
  <si>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</si>
  <si>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</si>
  <si>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</si>
  <si>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</si>
  <si>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</si>
  <si>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</si>
  <si>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</si>
  <si>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</si>
  <si>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</si>
  <si>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</si>
  <si>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</si>
  <si>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</si>
  <si>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</si>
  <si>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</si>
  <si>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</si>
  <si>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</si>
  <si>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</si>
  <si>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</si>
  <si>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</si>
  <si>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</si>
  <si>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</si>
  <si>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</si>
  <si>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</si>
  <si>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</si>
  <si>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</si>
  <si>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</si>
  <si>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</si>
  <si>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</si>
  <si>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</si>
  <si>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</si>
  <si>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</si>
  <si>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</si>
  <si>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</si>
  <si>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</si>
  <si>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</si>
  <si>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</si>
  <si>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</si>
  <si>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</si>
  <si>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</si>
  <si>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</si>
  <si>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</si>
  <si>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</si>
  <si>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</si>
  <si>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</si>
  <si>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</si>
  <si>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</si>
  <si>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</si>
  <si>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</si>
  <si>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</si>
  <si>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</si>
  <si>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</si>
  <si>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</si>
  <si>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</si>
  <si>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</si>
  <si>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</si>
  <si>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</si>
  <si>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</si>
  <si>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</si>
  <si>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</si>
  <si>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</si>
  <si>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</si>
  <si>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</si>
  <si>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</si>
  <si>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</si>
  <si>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</si>
  <si>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</si>
  <si>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</si>
  <si>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</si>
  <si>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</si>
  <si>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</si>
  <si>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</si>
  <si>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</si>
  <si>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</si>
  <si>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</si>
  <si>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</si>
  <si>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</si>
  <si>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</si>
  <si>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</si>
  <si>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</si>
  <si>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</si>
  <si>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</si>
  <si>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</si>
  <si>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</si>
  <si>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</si>
  <si>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</si>
  <si>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</si>
  <si>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</si>
  <si>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</si>
  <si>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</si>
  <si>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</si>
  <si>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</si>
  <si>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</si>
  <si>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</si>
  <si>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</si>
  <si>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</si>
  <si>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</si>
  <si>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</si>
  <si>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</si>
  <si>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</si>
  <si>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</si>
  <si>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</si>
  <si>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</si>
  <si>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</si>
  <si>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</si>
  <si>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</si>
  <si>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</si>
  <si>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</si>
  <si>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</si>
  <si>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</si>
  <si>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</si>
  <si>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</si>
  <si>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</si>
  <si>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</si>
  <si>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</si>
  <si>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</si>
  <si>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</si>
  <si>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</si>
  <si>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</si>
  <si>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</si>
  <si>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</si>
  <si>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</si>
  <si>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</si>
  <si>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</si>
  <si>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</si>
  <si>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</si>
  <si>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</si>
  <si>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</si>
  <si>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</si>
  <si>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</si>
  <si>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</si>
  <si>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</si>
  <si>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</si>
  <si>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</si>
  <si>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</si>
  <si>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</si>
  <si>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</si>
  <si>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</si>
  <si>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</si>
  <si>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</si>
  <si>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</si>
  <si>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</si>
  <si>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</si>
  <si>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</si>
  <si>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</si>
  <si>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</si>
  <si>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</si>
  <si>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</si>
  <si>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</si>
  <si>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</si>
  <si>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</si>
  <si>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</si>
  <si>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</si>
  <si>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</si>
  <si>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</si>
  <si>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</si>
  <si>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</si>
  <si>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</si>
  <si>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</si>
  <si>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</si>
  <si>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</si>
  <si>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</si>
  <si>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</si>
  <si>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</si>
  <si>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</si>
  <si>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</si>
  <si>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</si>
  <si>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</si>
  <si>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</si>
  <si>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</si>
  <si>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</si>
  <si>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</si>
  <si>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</si>
  <si>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</si>
  <si>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</si>
  <si>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</si>
  <si>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</si>
  <si>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</si>
  <si>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</si>
  <si>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</si>
  <si>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</si>
  <si>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</si>
  <si>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</si>
  <si>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</si>
  <si>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</si>
  <si>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</si>
  <si>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</si>
  <si>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</si>
  <si>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</si>
  <si>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</si>
  <si>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</si>
  <si>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</si>
  <si>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</si>
  <si>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</si>
  <si>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</si>
  <si>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</si>
  <si>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</si>
  <si>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</si>
  <si>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</si>
  <si>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</si>
  <si>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</si>
  <si>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</si>
  <si>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</si>
  <si>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</si>
  <si>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</si>
  <si>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</si>
  <si>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</si>
  <si>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</si>
  <si>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</si>
  <si>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</si>
  <si>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</si>
  <si>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</si>
  <si>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</si>
  <si>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</si>
  <si>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</si>
  <si>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</si>
  <si>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</si>
  <si>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</si>
  <si>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</si>
  <si>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</si>
  <si>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</si>
  <si>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</si>
  <si>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</si>
  <si>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</si>
  <si>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</si>
  <si>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</si>
  <si>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</si>
  <si>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</si>
  <si>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</si>
  <si>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</si>
  <si>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</si>
  <si>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</si>
  <si>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</si>
  <si>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</si>
  <si>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</si>
  <si>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</si>
  <si>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</si>
  <si>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</si>
  <si>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</si>
  <si>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</si>
  <si>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</si>
  <si>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</si>
  <si>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</si>
  <si>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</si>
  <si>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</si>
  <si>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</si>
  <si>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</si>
  <si>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</si>
  <si>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</si>
  <si>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</si>
  <si>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</si>
  <si>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</si>
  <si>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</si>
  <si>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</si>
  <si>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</si>
  <si>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</si>
  <si>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</si>
  <si>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</si>
  <si>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</si>
  <si>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</si>
  <si>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</si>
  <si>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</si>
  <si>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</si>
  <si>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</si>
  <si>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</si>
  <si>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</si>
  <si>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</si>
  <si>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</si>
  <si>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</si>
  <si>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</si>
  <si>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</si>
  <si>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</si>
  <si>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</si>
  <si>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</si>
  <si>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</si>
  <si>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</si>
  <si>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</si>
  <si>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</si>
  <si>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</si>
  <si>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</si>
  <si>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</si>
  <si>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</si>
  <si>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</si>
  <si>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</si>
  <si>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</si>
  <si>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</si>
  <si>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</si>
  <si>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</si>
  <si>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</si>
  <si>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</si>
  <si>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</si>
  <si>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</si>
  <si>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</si>
  <si>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</si>
  <si>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</si>
  <si>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</si>
  <si>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</si>
  <si>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</si>
  <si>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</si>
  <si>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</si>
  <si>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</si>
  <si>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</si>
  <si>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</si>
  <si>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</si>
  <si>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</si>
  <si>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</si>
  <si>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</si>
  <si>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</si>
  <si>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</si>
  <si>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</si>
  <si>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</si>
  <si>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</si>
  <si>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</si>
  <si>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</si>
  <si>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</si>
  <si>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</si>
  <si>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</si>
  <si>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</si>
  <si>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</si>
  <si>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</si>
  <si>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</si>
  <si>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</si>
  <si>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</si>
  <si>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</si>
  <si>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</si>
  <si>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</si>
  <si>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</si>
  <si>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</si>
  <si>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</si>
  <si>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</si>
  <si>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</si>
  <si>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</si>
  <si>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</si>
  <si>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</si>
  <si>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</si>
  <si>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</si>
  <si>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</si>
  <si>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</si>
  <si>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</si>
  <si>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</si>
  <si>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</si>
  <si>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</si>
  <si>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</si>
  <si>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</si>
  <si>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</si>
  <si>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</si>
  <si>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</si>
  <si>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</si>
  <si>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</si>
  <si>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</si>
  <si>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</si>
  <si>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</si>
  <si>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</si>
  <si>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</si>
  <si>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</si>
  <si>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</si>
  <si>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</si>
  <si>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</si>
  <si>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</si>
  <si>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</si>
  <si>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</si>
  <si>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</si>
  <si>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</si>
  <si>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</si>
  <si>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</si>
  <si>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</si>
  <si>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</si>
  <si>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</si>
  <si>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</si>
  <si>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</si>
  <si>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</si>
  <si>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</si>
  <si>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</si>
  <si>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</si>
  <si>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</si>
  <si>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</si>
  <si>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</si>
  <si>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</si>
  <si>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</si>
  <si>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</si>
  <si>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</si>
  <si>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</si>
  <si>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</si>
  <si>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</si>
  <si>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</si>
  <si>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</si>
  <si>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</si>
  <si>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</si>
  <si>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</si>
  <si>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</si>
  <si>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</si>
  <si>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</si>
  <si>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</si>
  <si>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</si>
  <si>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</si>
  <si>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</si>
  <si>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</si>
  <si>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</si>
  <si>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</si>
  <si>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</si>
  <si>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</si>
  <si>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</si>
  <si>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</si>
  <si>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</si>
  <si>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</si>
  <si>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</si>
  <si>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</si>
  <si>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</si>
  <si>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</si>
  <si>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</si>
  <si>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</si>
  <si>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</si>
  <si>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</si>
  <si>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</si>
  <si>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</si>
  <si>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</si>
  <si>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</si>
  <si>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</si>
  <si>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</si>
  <si>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</si>
  <si>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</si>
  <si>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</si>
  <si>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</si>
  <si>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</si>
  <si>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</si>
  <si>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</si>
  <si>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</si>
  <si>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</si>
  <si>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</si>
  <si>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</si>
  <si>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</si>
  <si>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</si>
  <si>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</si>
  <si>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</si>
  <si>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</si>
  <si>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</si>
  <si>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</si>
  <si>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</si>
  <si>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</si>
  <si>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</si>
  <si>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</si>
  <si>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</si>
  <si>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</si>
  <si>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</si>
  <si>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</si>
  <si>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</si>
  <si>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</si>
  <si>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</si>
  <si>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</si>
  <si>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</si>
  <si>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</si>
  <si>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</si>
  <si>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</si>
  <si>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</si>
  <si>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</si>
  <si>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</si>
  <si>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</si>
  <si>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</si>
  <si>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</si>
  <si>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</si>
  <si>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</si>
  <si>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</si>
  <si>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</si>
  <si>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</si>
  <si>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</si>
  <si>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</si>
  <si>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</si>
  <si>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</si>
  <si>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</si>
  <si>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</si>
  <si>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</si>
  <si>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</si>
  <si>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</si>
  <si>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</si>
  <si>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</si>
  <si>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</si>
  <si>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</si>
  <si>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</si>
  <si>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</si>
  <si>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</si>
  <si>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</si>
  <si>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</si>
  <si>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</si>
  <si>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</si>
  <si>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</si>
  <si>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</si>
  <si>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</si>
  <si>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</si>
  <si>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</si>
  <si>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</si>
  <si>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</si>
  <si>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</si>
  <si>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</si>
  <si>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</si>
  <si>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</si>
  <si>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</si>
  <si>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</si>
  <si>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</si>
  <si>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</si>
  <si>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</si>
  <si>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</si>
  <si>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</si>
  <si>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</si>
  <si>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</si>
  <si>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</si>
  <si>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</si>
  <si>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</si>
  <si>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</si>
  <si>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</si>
  <si>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</si>
  <si>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</si>
  <si>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</si>
  <si>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</si>
  <si>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</si>
  <si>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</si>
  <si>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</si>
  <si>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</si>
  <si>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</si>
  <si>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</si>
  <si>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</si>
  <si>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</si>
  <si>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</si>
  <si>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</si>
  <si>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</si>
  <si>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</si>
  <si>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</si>
  <si>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</si>
  <si>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</si>
  <si>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</si>
  <si>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</si>
  <si>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</si>
  <si>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</si>
  <si>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</si>
  <si>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</si>
  <si>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</si>
  <si>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</si>
  <si>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</si>
  <si>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</si>
  <si>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</si>
  <si>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</si>
  <si>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</si>
  <si>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</si>
  <si>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</si>
  <si>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</si>
  <si>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</si>
  <si>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</si>
  <si>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</si>
  <si>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</si>
  <si>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</si>
  <si>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</si>
  <si>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</si>
  <si>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</si>
  <si>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</si>
  <si>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</si>
  <si>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</si>
  <si>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</si>
  <si>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</si>
  <si>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</si>
  <si>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</si>
  <si>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</si>
  <si>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</si>
  <si>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</si>
  <si>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</si>
  <si>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</si>
  <si>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</si>
  <si>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</si>
  <si>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</si>
  <si>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</si>
  <si>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</si>
  <si>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</si>
  <si>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</si>
  <si>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</si>
  <si>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</si>
  <si>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</si>
  <si>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</si>
  <si>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</si>
  <si>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</si>
  <si>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</si>
  <si>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</si>
  <si>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</si>
  <si>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</si>
  <si>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</si>
  <si>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</si>
  <si>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</si>
  <si>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</si>
  <si>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</si>
  <si>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</si>
  <si>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</si>
  <si>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</si>
  <si>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</si>
  <si>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</si>
  <si>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</si>
  <si>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</si>
  <si>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</si>
  <si>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</si>
  <si>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</si>
  <si>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</si>
  <si>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</si>
  <si>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</si>
  <si>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</si>
  <si>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</si>
  <si>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</si>
  <si>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</si>
  <si>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</si>
  <si>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</si>
  <si>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</si>
  <si>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</si>
  <si>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</si>
  <si>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</si>
  <si>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</si>
  <si>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</si>
  <si>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</si>
  <si>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</si>
  <si>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</si>
  <si>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</si>
  <si>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</si>
  <si>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</si>
  <si>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</si>
  <si>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</si>
  <si>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</si>
  <si>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</si>
  <si>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</si>
  <si>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</si>
  <si>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</si>
  <si>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</si>
  <si>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</si>
  <si>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</si>
  <si>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</si>
  <si>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</si>
  <si>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</si>
  <si>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</si>
  <si>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</si>
  <si>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</si>
  <si>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</si>
  <si>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</si>
  <si>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</si>
  <si>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</si>
  <si>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</si>
  <si>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</si>
  <si>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</si>
  <si>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</si>
  <si>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</si>
  <si>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</si>
  <si>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</si>
  <si>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</si>
  <si>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</si>
  <si>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</si>
  <si>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</si>
  <si>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</si>
  <si>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</si>
  <si>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</si>
  <si>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</si>
  <si>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</si>
  <si>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</si>
  <si>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</si>
  <si>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</si>
  <si>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</si>
  <si>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</si>
  <si>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</si>
  <si>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</si>
  <si>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</si>
  <si>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</si>
  <si>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</si>
  <si>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</si>
  <si>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</si>
  <si>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</si>
  <si>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</si>
  <si>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</si>
  <si>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</si>
  <si>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</si>
  <si>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</si>
  <si>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</si>
  <si>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</si>
  <si>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</si>
  <si>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</si>
  <si>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</si>
  <si>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</si>
  <si>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</si>
  <si>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</si>
  <si>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</si>
  <si>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</si>
  <si>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</si>
  <si>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</si>
  <si>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</si>
  <si>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</si>
  <si>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</si>
  <si>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</si>
  <si>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</si>
  <si>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</si>
  <si>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</si>
  <si>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</si>
  <si>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</si>
  <si>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</si>
  <si>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</si>
  <si>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</si>
  <si>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</si>
  <si>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</si>
  <si>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</si>
  <si>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</si>
  <si>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</si>
  <si>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</si>
  <si>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</si>
  <si>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</si>
  <si>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</si>
  <si>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</si>
  <si>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</si>
  <si>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</si>
  <si>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</si>
  <si>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</si>
  <si>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</si>
  <si>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</si>
  <si>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</si>
  <si>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</si>
  <si>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</si>
  <si>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</si>
  <si>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</si>
  <si>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</si>
  <si>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</si>
  <si>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</si>
  <si>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</si>
  <si>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</si>
  <si>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</si>
  <si>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</si>
  <si>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</si>
  <si>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</si>
  <si>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</si>
  <si>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</si>
  <si>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</si>
  <si>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</si>
  <si>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</si>
  <si>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</si>
  <si>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</si>
  <si>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</si>
  <si>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</si>
  <si>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</si>
  <si>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</si>
  <si>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</si>
  <si>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</si>
  <si>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</si>
  <si>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</si>
  <si>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</si>
  <si>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</si>
  <si>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</si>
  <si>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</si>
  <si>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</si>
  <si>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</si>
  <si>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</si>
  <si>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</si>
  <si>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</si>
  <si>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</si>
  <si>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</si>
  <si>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</si>
  <si>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</si>
  <si>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</si>
  <si>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</si>
  <si>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</si>
  <si>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</si>
  <si>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</si>
  <si>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</si>
  <si>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</si>
  <si>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</si>
  <si>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</si>
  <si>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</si>
  <si>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</si>
  <si>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</si>
  <si>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</si>
  <si>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</si>
  <si>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</si>
  <si>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</si>
  <si>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</si>
  <si>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</si>
  <si>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</si>
  <si>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</si>
  <si>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</si>
  <si>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</si>
  <si>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</si>
  <si>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</si>
  <si>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</si>
  <si>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</si>
  <si>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</si>
  <si>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</si>
  <si>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</si>
  <si>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</si>
  <si>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</si>
  <si>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</si>
  <si>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</si>
  <si>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</si>
  <si>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</si>
  <si>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</si>
  <si>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</si>
  <si>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</si>
  <si>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</si>
  <si>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</si>
  <si>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</si>
  <si>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</si>
  <si>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</si>
  <si>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</si>
  <si>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</si>
  <si>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</si>
  <si>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</si>
  <si>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</si>
  <si>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</si>
  <si>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</si>
  <si>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</si>
  <si>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</si>
  <si>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</si>
  <si>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</si>
  <si>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</si>
  <si>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</si>
  <si>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</si>
  <si>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</si>
  <si>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</si>
  <si>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</si>
  <si>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</si>
  <si>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</si>
  <si>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</si>
  <si>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</si>
  <si>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</si>
  <si>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</si>
  <si>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</si>
  <si>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</si>
  <si>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</si>
  <si>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</si>
  <si>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</si>
  <si>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</si>
  <si>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</si>
  <si>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</si>
  <si>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</si>
  <si>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</si>
  <si>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</si>
  <si>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</si>
  <si>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</si>
  <si>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</si>
  <si>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</si>
  <si>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</si>
  <si>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</si>
  <si>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</si>
  <si>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</si>
  <si>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</si>
  <si>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</si>
  <si>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</si>
  <si>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</si>
  <si>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</si>
  <si>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</si>
  <si>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</si>
  <si>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</si>
  <si>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</si>
  <si>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</si>
  <si>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</si>
  <si>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</si>
  <si>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</si>
  <si>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</si>
  <si>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</si>
  <si>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</si>
  <si>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</si>
  <si>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</si>
  <si>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</si>
  <si>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</si>
  <si>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</si>
  <si>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</si>
  <si>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</si>
  <si>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</si>
  <si>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</si>
  <si>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</si>
  <si>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</si>
  <si>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</si>
  <si>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</si>
  <si>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</si>
  <si>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</si>
  <si>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</si>
  <si>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</si>
  <si>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</si>
  <si>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</si>
  <si>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</si>
  <si>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</si>
  <si>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</si>
  <si>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</si>
  <si>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</si>
  <si>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</si>
  <si>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</si>
  <si>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</si>
  <si>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</si>
  <si>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</si>
  <si>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</si>
  <si>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</si>
  <si>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</si>
  <si>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</si>
  <si>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</si>
  <si>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</si>
  <si>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</si>
  <si>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</si>
  <si>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</si>
  <si>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</si>
  <si>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</si>
  <si>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</si>
  <si>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</si>
  <si>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</si>
  <si>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</si>
  <si>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</si>
  <si>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</si>
  <si>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</si>
  <si>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</si>
  <si>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</si>
  <si>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</si>
  <si>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</si>
  <si>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</si>
  <si>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</si>
  <si>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</si>
  <si>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</si>
  <si>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</si>
  <si>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</si>
  <si>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</si>
  <si>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</si>
  <si>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</si>
  <si>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</si>
  <si>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</si>
  <si>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</si>
  <si>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</si>
  <si>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</si>
  <si>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</si>
  <si>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</si>
  <si>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</si>
  <si>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</si>
  <si>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</si>
  <si>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</si>
  <si>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</si>
  <si>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</si>
  <si>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</si>
  <si>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</si>
  <si>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</si>
  <si>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</si>
  <si>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</si>
  <si>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</si>
  <si>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</si>
  <si>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</si>
  <si>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</si>
  <si>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</si>
  <si>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</si>
  <si>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</si>
  <si>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</si>
  <si>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</si>
  <si>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</si>
  <si>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</si>
  <si>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</si>
  <si>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</si>
  <si>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</si>
  <si>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</si>
  <si>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</si>
  <si>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</si>
  <si>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</si>
  <si>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</si>
  <si>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</si>
  <si>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</si>
  <si>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</si>
  <si>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</si>
  <si>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</si>
  <si>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</si>
  <si>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</si>
  <si>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</si>
  <si>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</si>
  <si>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</si>
  <si>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</si>
  <si>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</si>
  <si>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</si>
  <si>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</si>
  <si>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</si>
  <si>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</si>
  <si>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</si>
  <si>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</si>
  <si>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</si>
  <si>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</si>
  <si>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</si>
  <si>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</si>
  <si>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</si>
  <si>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</si>
  <si>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</si>
  <si>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</si>
  <si>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</si>
  <si>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</si>
  <si>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</si>
  <si>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</si>
  <si>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</si>
  <si>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</si>
  <si>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</si>
  <si>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</si>
  <si>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</si>
  <si>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</si>
  <si>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</si>
  <si>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</si>
  <si>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</si>
  <si>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</si>
  <si>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</si>
  <si>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</si>
  <si>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</si>
  <si>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</si>
  <si>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</si>
  <si>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</si>
  <si>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</si>
  <si>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</si>
  <si>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</si>
  <si>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</si>
  <si>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</si>
  <si>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</si>
  <si>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</si>
  <si>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</si>
  <si>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</si>
  <si>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</si>
  <si>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</si>
  <si>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</si>
  <si>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</si>
  <si>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</si>
  <si>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</si>
  <si>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</si>
  <si>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</si>
  <si>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</si>
  <si>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</si>
  <si>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</si>
  <si>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</si>
  <si>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</si>
  <si>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</si>
  <si>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</si>
  <si>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</si>
  <si>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</si>
  <si>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</si>
  <si>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</si>
  <si>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</si>
  <si>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</si>
  <si>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</si>
  <si>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</si>
  <si>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</si>
  <si>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</si>
  <si>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</si>
  <si>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</si>
  <si>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</si>
  <si>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</si>
  <si>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</si>
  <si>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</si>
  <si>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</si>
  <si>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</si>
  <si>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</si>
  <si>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</si>
  <si>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</si>
  <si>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</si>
  <si>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</si>
  <si>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</si>
  <si>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</si>
  <si>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</si>
  <si>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</si>
  <si>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</si>
  <si>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</si>
  <si>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</si>
  <si>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</si>
  <si>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</si>
  <si>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</si>
  <si>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</si>
  <si>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</si>
  <si>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</si>
  <si>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</si>
  <si>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</si>
  <si>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</si>
  <si>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</si>
  <si>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</si>
  <si>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</si>
  <si>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</si>
  <si>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</si>
  <si>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</si>
  <si>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</si>
  <si>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</si>
  <si>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</si>
  <si>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</si>
  <si>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</si>
  <si>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</si>
  <si>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</si>
  <si>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</si>
  <si>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</si>
  <si>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</si>
  <si>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</si>
  <si>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</si>
  <si>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</si>
  <si>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</si>
  <si>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</si>
  <si>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</si>
  <si>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</si>
  <si>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</si>
  <si>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</si>
  <si>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</si>
  <si>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</si>
  <si>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</si>
  <si>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</si>
  <si>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</si>
  <si>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</si>
  <si>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</si>
  <si>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</si>
  <si>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</si>
  <si>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</si>
  <si>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</si>
  <si>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</si>
  <si>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</si>
  <si>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</si>
  <si>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</si>
  <si>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</si>
  <si>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</si>
  <si>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</si>
  <si>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</si>
  <si>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</si>
  <si>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</si>
  <si>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</si>
  <si>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</si>
  <si>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</si>
  <si>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</si>
  <si>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</si>
  <si>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</si>
  <si>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</si>
  <si>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</si>
  <si>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</si>
  <si>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</si>
  <si>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</si>
  <si>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</si>
  <si>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</si>
  <si>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</si>
  <si>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</si>
  <si>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</si>
  <si>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</si>
  <si>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</si>
  <si>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</si>
  <si>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</si>
  <si>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</si>
  <si>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</si>
  <si>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</si>
  <si>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</si>
  <si>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</si>
  <si>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</si>
  <si>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</si>
  <si>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</si>
  <si>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</si>
  <si>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</si>
  <si>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</si>
  <si>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</si>
  <si>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</si>
  <si>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</si>
  <si>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</si>
  <si>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</si>
  <si>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</si>
  <si>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</si>
  <si>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</si>
  <si>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</si>
  <si>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</si>
  <si>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</si>
  <si>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</si>
  <si>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</si>
  <si>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</si>
  <si>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</si>
  <si>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</si>
  <si>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</si>
  <si>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</si>
  <si>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</si>
  <si>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</si>
  <si>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</si>
  <si>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</si>
  <si>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</si>
  <si>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</si>
  <si>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</si>
  <si>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</si>
  <si>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</si>
  <si>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</si>
  <si>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</si>
  <si>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</si>
  <si>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</si>
  <si>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</si>
  <si>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</si>
  <si>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</si>
  <si>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</si>
  <si>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</si>
  <si>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</si>
  <si>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</si>
  <si>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</si>
  <si>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</si>
  <si>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</si>
  <si>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</si>
  <si>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</si>
  <si>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</si>
  <si>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</si>
  <si>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</si>
  <si>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</si>
  <si>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</si>
  <si>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</si>
  <si>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</si>
  <si>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</si>
  <si>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</si>
  <si>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</si>
  <si>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</si>
  <si>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</si>
  <si>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</si>
  <si>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</si>
  <si>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</si>
  <si>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</si>
  <si>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</si>
  <si>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</si>
  <si>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</si>
  <si>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</si>
  <si>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</si>
  <si>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</si>
  <si>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</si>
  <si>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</si>
  <si>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</si>
  <si>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</si>
  <si>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</si>
  <si>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</si>
  <si>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</si>
  <si>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</si>
  <si>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</si>
  <si>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</si>
  <si>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</si>
  <si>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</si>
  <si>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</si>
  <si>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</si>
  <si>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</si>
  <si>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</si>
  <si>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</si>
  <si>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</si>
  <si>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</si>
  <si>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</si>
  <si>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</si>
  <si>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</si>
  <si>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</si>
  <si>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</si>
  <si>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</si>
  <si>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</si>
  <si>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</si>
  <si>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</si>
  <si>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</si>
  <si>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</si>
  <si>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</si>
  <si>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</si>
  <si>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</si>
  <si>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</si>
  <si>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</si>
  <si>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</si>
  <si>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</si>
  <si>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</si>
  <si>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</si>
  <si>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</si>
  <si>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</si>
  <si>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</si>
  <si>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</si>
  <si>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</si>
  <si>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</si>
  <si>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</si>
  <si>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</si>
  <si>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</si>
  <si>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</si>
  <si>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</si>
  <si>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</si>
  <si>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</si>
  <si>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</si>
  <si>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</si>
  <si>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</si>
  <si>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</si>
  <si>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</si>
  <si>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</si>
  <si>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</si>
  <si>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</si>
  <si>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</si>
  <si>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</si>
  <si>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</si>
  <si>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</si>
  <si>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</si>
  <si>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</si>
  <si>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</si>
  <si>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</si>
  <si>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</si>
  <si>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</si>
  <si>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</si>
  <si>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</si>
  <si>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</si>
  <si>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</si>
  <si>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</si>
  <si>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</si>
  <si>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</si>
  <si>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</si>
  <si>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</si>
  <si>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</si>
  <si>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</si>
  <si>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</si>
  <si>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</si>
  <si>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</si>
  <si>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</si>
  <si>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</si>
  <si>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</si>
  <si>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</si>
  <si>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</si>
  <si>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</si>
  <si>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</si>
  <si>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</si>
  <si>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</si>
  <si>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</si>
  <si>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</si>
  <si>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</si>
  <si>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</si>
  <si>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</si>
  <si>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</si>
  <si>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</si>
  <si>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</si>
  <si>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</si>
  <si>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</si>
  <si>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</si>
  <si>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</si>
  <si>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</si>
  <si>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</si>
  <si>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</si>
  <si>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</si>
  <si>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</si>
  <si>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</si>
  <si>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</si>
  <si>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</si>
  <si>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</si>
  <si>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</si>
  <si>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</si>
  <si>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</si>
  <si>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</si>
  <si>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</si>
  <si>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</si>
  <si>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</si>
  <si>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</si>
  <si>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</si>
  <si>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</si>
  <si>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</si>
  <si>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</si>
  <si>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</si>
  <si>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</si>
  <si>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</si>
  <si>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</si>
  <si>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</si>
  <si>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</si>
  <si>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</si>
  <si>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</si>
  <si>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</si>
  <si>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</si>
  <si>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</si>
  <si>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</si>
  <si>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</si>
  <si>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</si>
  <si>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</si>
  <si>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</si>
  <si>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</si>
  <si>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</si>
  <si>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</si>
  <si>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</si>
  <si>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</si>
  <si>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</si>
  <si>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</si>
  <si>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</si>
  <si>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</si>
  <si>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</si>
  <si>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</si>
  <si>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</si>
  <si>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</si>
  <si>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</si>
  <si>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</si>
  <si>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</si>
  <si>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</si>
  <si>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</si>
  <si>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</si>
  <si>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</si>
  <si>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</si>
  <si>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</si>
  <si>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</si>
  <si>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</si>
  <si>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</si>
  <si>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</si>
  <si>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</si>
  <si>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</si>
  <si>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</si>
  <si>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</si>
  <si>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</si>
  <si>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</si>
  <si>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</si>
  <si>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</si>
  <si>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</si>
  <si>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</si>
  <si>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</si>
  <si>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</si>
  <si>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</si>
  <si>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</si>
  <si>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</si>
  <si>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</si>
  <si>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</si>
  <si>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</si>
  <si>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</si>
  <si>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</si>
  <si>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</si>
  <si>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</si>
  <si>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</si>
  <si>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</si>
  <si>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</si>
  <si>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</si>
  <si>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</si>
  <si>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</si>
  <si>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</si>
  <si>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</si>
  <si>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</si>
  <si>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</si>
  <si>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</si>
  <si>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</si>
  <si>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</si>
  <si>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</si>
  <si>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</si>
  <si>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</si>
  <si>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</si>
  <si>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</si>
  <si>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</si>
  <si>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</si>
  <si>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</si>
  <si>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</si>
  <si>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</si>
  <si>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</si>
  <si>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</si>
  <si>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</si>
  <si>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</si>
  <si>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</si>
  <si>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</si>
  <si>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</si>
  <si>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</si>
  <si>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</si>
  <si>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</si>
  <si>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</si>
  <si>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</si>
  <si>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</si>
  <si>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</si>
  <si>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</si>
  <si>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</si>
  <si>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</si>
  <si>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</si>
  <si>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</si>
  <si>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</si>
  <si>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</si>
  <si>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</si>
  <si>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</si>
  <si>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</si>
  <si>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</si>
  <si>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</si>
  <si>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</si>
  <si>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</si>
  <si>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</si>
  <si>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</si>
  <si>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</si>
  <si>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</si>
  <si>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</si>
  <si>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</si>
  <si>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</si>
  <si>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</si>
  <si>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</si>
  <si>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</si>
  <si>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</si>
  <si>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</si>
  <si>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</si>
  <si>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</si>
  <si>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</si>
  <si>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</si>
  <si>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</si>
  <si>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</si>
  <si>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</si>
  <si>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</si>
  <si>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</si>
  <si>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</si>
  <si>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</si>
  <si>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</si>
  <si>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</si>
  <si>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</si>
  <si>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</si>
  <si>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</si>
  <si>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</si>
  <si>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</si>
  <si>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</si>
  <si>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</si>
  <si>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</si>
  <si>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</si>
  <si>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</si>
  <si>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</si>
  <si>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</si>
  <si>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</si>
  <si>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</si>
  <si>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</si>
  <si>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</si>
  <si>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</si>
  <si>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</si>
  <si>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</si>
  <si>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</si>
  <si>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</si>
  <si>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</si>
  <si>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</si>
  <si>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</si>
  <si>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</si>
  <si>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</si>
  <si>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</si>
  <si>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</si>
  <si>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</si>
  <si>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</si>
  <si>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</si>
  <si>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</si>
  <si>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</si>
  <si>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</si>
  <si>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</si>
  <si>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</si>
  <si>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</si>
  <si>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</si>
  <si>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</si>
  <si>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</si>
  <si>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</si>
  <si>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</si>
  <si>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</si>
  <si>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</si>
  <si>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</si>
  <si>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</si>
  <si>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</si>
  <si>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</si>
  <si>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</si>
  <si>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</si>
  <si>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</si>
  <si>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</si>
  <si>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</si>
  <si>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</si>
  <si>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</si>
  <si>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</si>
  <si>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</si>
  <si>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</si>
  <si>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</si>
  <si>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</si>
  <si>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</si>
  <si>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</si>
  <si>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</si>
  <si>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</si>
  <si>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</si>
  <si>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</si>
  <si>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</si>
  <si>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</si>
  <si>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</si>
  <si>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</si>
  <si>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</si>
  <si>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</si>
  <si>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</si>
  <si>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</si>
  <si>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</si>
  <si>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</si>
  <si>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</si>
  <si>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</si>
  <si>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</si>
  <si>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</si>
  <si>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</si>
  <si>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</si>
  <si>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</si>
  <si>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</si>
  <si>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</si>
  <si>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</si>
  <si>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</si>
  <si>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</si>
  <si>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</si>
  <si>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</si>
  <si>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</si>
  <si>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</si>
  <si>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</si>
  <si>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</si>
  <si>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</si>
  <si>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</si>
  <si>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</si>
  <si>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</si>
  <si>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</si>
  <si>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</si>
  <si>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</si>
  <si>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</si>
  <si>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</si>
  <si>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</si>
  <si>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</si>
  <si>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</si>
  <si>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</si>
  <si>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</si>
  <si>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</si>
  <si>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</si>
  <si>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</si>
  <si>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</si>
  <si>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</si>
  <si>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</si>
  <si>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</si>
  <si>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</si>
  <si>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</si>
  <si>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</si>
  <si>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</si>
  <si>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</si>
  <si>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</si>
  <si>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</si>
  <si>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</si>
  <si>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</si>
  <si>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</si>
  <si>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</si>
  <si>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</si>
  <si>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</si>
  <si>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</si>
  <si>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</si>
  <si>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</si>
  <si>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</si>
  <si>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</si>
  <si>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</si>
  <si>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</si>
  <si>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</si>
  <si>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</si>
  <si>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</si>
  <si>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</si>
  <si>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</si>
  <si>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</si>
  <si>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</si>
  <si>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</si>
  <si>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</si>
  <si>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</si>
  <si>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</si>
  <si>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</si>
  <si>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</si>
  <si>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</si>
  <si>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</si>
  <si>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</si>
  <si>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</si>
  <si>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</si>
  <si>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</si>
  <si>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</si>
  <si>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</si>
  <si>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</si>
  <si>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</si>
  <si>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</si>
  <si>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</si>
  <si>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</si>
  <si>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</si>
  <si>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</si>
  <si>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</si>
  <si>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</si>
  <si>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</si>
  <si>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</si>
  <si>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</si>
  <si>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</si>
  <si>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</si>
  <si>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</si>
  <si>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</si>
  <si>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</si>
  <si>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</si>
  <si>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</si>
  <si>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</si>
  <si>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</si>
  <si>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</si>
  <si>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</si>
  <si>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</si>
  <si>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</si>
  <si>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</si>
  <si>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</si>
  <si>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</si>
  <si>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</si>
  <si>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</si>
  <si>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</si>
  <si>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</si>
  <si>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</si>
  <si>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</si>
  <si>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</si>
  <si>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</si>
  <si>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</si>
  <si>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</si>
  <si>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</si>
  <si>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</si>
  <si>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</si>
  <si>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</si>
  <si>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</si>
  <si>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</si>
  <si>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</si>
  <si>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</si>
  <si>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</si>
  <si>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</si>
  <si>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</si>
  <si>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</si>
  <si>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</si>
  <si>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</si>
  <si>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</si>
  <si>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</si>
  <si>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</si>
  <si>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</si>
  <si>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</si>
  <si>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</si>
  <si>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</si>
  <si>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</si>
  <si>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</si>
  <si>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</si>
  <si>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</si>
  <si>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</si>
  <si>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</si>
  <si>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</si>
  <si>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</si>
  <si>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</si>
  <si>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</si>
  <si>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</si>
  <si>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</si>
  <si>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</si>
  <si>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</si>
  <si>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</si>
  <si>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</si>
  <si>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</si>
  <si>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</si>
  <si>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</si>
  <si>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</si>
  <si>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</si>
  <si>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</si>
  <si>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</si>
  <si>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</si>
  <si>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</si>
  <si>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</si>
  <si>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</si>
  <si>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</si>
  <si>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</si>
  <si>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</si>
  <si>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</si>
  <si>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</si>
  <si>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</si>
  <si>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</si>
  <si>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</si>
  <si>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</si>
  <si>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</si>
  <si>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</si>
  <si>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</si>
  <si>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</si>
  <si>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</si>
  <si>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</si>
  <si>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</si>
  <si>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</si>
  <si>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</si>
  <si>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</si>
  <si>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</si>
  <si>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</si>
  <si>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</si>
  <si>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</si>
  <si>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</si>
  <si>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</si>
  <si>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</si>
  <si>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</si>
  <si>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</si>
  <si>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</si>
  <si>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</si>
  <si>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</si>
  <si>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</si>
  <si>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</si>
  <si>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</si>
  <si>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</si>
  <si>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</si>
  <si>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</si>
  <si>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</si>
  <si>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</si>
  <si>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</si>
  <si>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</si>
  <si>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</si>
  <si>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</si>
  <si>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</si>
  <si>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</si>
  <si>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</si>
  <si>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</si>
  <si>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</si>
  <si>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</si>
  <si>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</si>
  <si>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</si>
  <si>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</si>
  <si>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</si>
  <si>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</si>
  <si>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</si>
  <si>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</si>
  <si>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</si>
  <si>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</si>
  <si>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</si>
  <si>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</si>
  <si>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</si>
  <si>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</si>
  <si>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</si>
  <si>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</si>
  <si>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</si>
  <si>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</si>
  <si>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</si>
  <si>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</si>
  <si>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</si>
  <si>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</si>
  <si>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</si>
  <si>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</si>
  <si>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</si>
  <si>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</si>
  <si>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</si>
  <si>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</si>
  <si>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</si>
  <si>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</si>
  <si>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</si>
  <si>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</si>
  <si>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</si>
  <si>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</si>
  <si>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</si>
  <si>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</si>
  <si>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</si>
  <si>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</si>
  <si>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</si>
  <si>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</si>
  <si>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</si>
  <si>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</si>
  <si>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</si>
  <si>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</si>
  <si>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</si>
  <si>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</si>
  <si>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</si>
  <si>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</si>
  <si>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</si>
  <si>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</si>
  <si>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</si>
  <si>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</si>
  <si>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</si>
  <si>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</si>
  <si>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</si>
  <si>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</si>
  <si>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</si>
  <si>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</si>
  <si>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</si>
  <si>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</si>
  <si>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</si>
  <si>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</si>
  <si>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</si>
  <si>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</si>
  <si>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</si>
  <si>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</si>
  <si>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</si>
  <si>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</si>
  <si>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</si>
  <si>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</si>
  <si>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</si>
  <si>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</si>
  <si>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</si>
  <si>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</si>
  <si>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</si>
  <si>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</si>
  <si>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</si>
  <si>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</si>
  <si>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</si>
  <si>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</si>
  <si>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</si>
  <si>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</si>
  <si>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</si>
  <si>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</si>
  <si>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</si>
  <si>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</si>
  <si>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</si>
  <si>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</si>
  <si>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</si>
  <si>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</si>
  <si>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</si>
  <si>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</si>
  <si>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</si>
  <si>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</si>
  <si>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</si>
  <si>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</si>
  <si>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</si>
  <si>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</si>
  <si>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</si>
  <si>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</si>
  <si>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</si>
  <si>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</si>
  <si>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</si>
  <si>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</si>
  <si>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</si>
  <si>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</si>
  <si>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</si>
  <si>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</si>
  <si>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</si>
  <si>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</si>
  <si>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</si>
  <si>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</si>
  <si>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</si>
  <si>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</si>
  <si>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</si>
  <si>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</si>
  <si>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</si>
  <si>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</si>
  <si>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</si>
  <si>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</si>
  <si>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</si>
  <si>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</si>
  <si>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</si>
  <si>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</si>
  <si>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</si>
  <si>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</si>
  <si>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</si>
  <si>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</si>
  <si>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</si>
  <si>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</si>
  <si>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</si>
  <si>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</si>
  <si>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</si>
  <si>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</si>
  <si>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</si>
  <si>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</si>
  <si>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</si>
  <si>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</si>
  <si>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</si>
  <si>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</si>
  <si>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</si>
  <si>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</si>
  <si>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</si>
  <si>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</si>
  <si>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</si>
  <si>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</si>
  <si>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</si>
  <si>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</si>
  <si>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</si>
  <si>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</si>
  <si>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</si>
  <si>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</si>
  <si>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</si>
  <si>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</si>
  <si>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</si>
  <si>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</si>
  <si>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</si>
  <si>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</si>
  <si>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</si>
  <si>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</si>
  <si>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</si>
  <si>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</si>
  <si>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</si>
  <si>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</si>
  <si>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</si>
  <si>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</si>
  <si>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</si>
  <si>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</si>
  <si>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</si>
  <si>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</si>
  <si>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</si>
  <si>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</si>
  <si>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</si>
  <si>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</si>
  <si>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</si>
  <si>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</si>
  <si>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</si>
  <si>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</si>
  <si>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</si>
  <si>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</si>
  <si>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</si>
  <si>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</si>
  <si>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</si>
  <si>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</si>
  <si>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</si>
  <si>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</si>
  <si>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</si>
  <si>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</si>
  <si>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</si>
  <si>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</si>
  <si>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</si>
  <si>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</si>
  <si>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</si>
  <si>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</si>
  <si>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</si>
  <si>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</si>
  <si>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</si>
  <si>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</si>
  <si>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</si>
  <si>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</si>
  <si>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</si>
  <si>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</si>
  <si>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</si>
  <si>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</si>
  <si>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</si>
  <si>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</si>
  <si>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</si>
  <si>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</si>
  <si>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</si>
  <si>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</si>
  <si>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</si>
  <si>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</si>
  <si>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</si>
  <si>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</si>
  <si>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</si>
  <si>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</si>
  <si>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</si>
  <si>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</si>
  <si>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</si>
  <si>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</si>
  <si>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</si>
  <si>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</si>
  <si>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</si>
  <si>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</si>
  <si>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</si>
  <si>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</si>
  <si>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</si>
  <si>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</si>
  <si>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</si>
  <si>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</si>
  <si>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</si>
  <si>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</si>
  <si>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</si>
  <si>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</si>
  <si>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</si>
  <si>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</si>
  <si>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</si>
  <si>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</si>
  <si>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</si>
  <si>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</si>
  <si>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</si>
  <si>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</si>
  <si>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</si>
  <si>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</si>
  <si>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</si>
  <si>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</si>
  <si>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</si>
  <si>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</si>
  <si>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</si>
  <si>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</si>
  <si>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</si>
  <si>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</si>
  <si>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</si>
  <si>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</si>
  <si>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</si>
  <si>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</si>
  <si>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</si>
  <si>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</si>
  <si>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</si>
  <si>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</si>
  <si>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</si>
  <si>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</si>
  <si>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</si>
  <si>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</si>
  <si>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</si>
  <si>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</si>
  <si>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</si>
  <si>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</si>
  <si>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</si>
  <si>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</si>
  <si>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</si>
  <si>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</si>
  <si>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</si>
  <si>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</si>
  <si>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</si>
  <si>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</si>
  <si>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</si>
  <si>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</si>
  <si>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</si>
  <si>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</si>
  <si>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</si>
  <si>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</si>
  <si>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</si>
  <si>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</si>
  <si>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</si>
  <si>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</si>
  <si>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</si>
  <si>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</si>
  <si>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</si>
  <si>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</si>
  <si>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</si>
  <si>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</si>
  <si>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</si>
  <si>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</si>
  <si>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</si>
  <si>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</si>
  <si>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</si>
  <si>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</si>
  <si>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</si>
  <si>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</si>
  <si>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</si>
  <si>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</si>
  <si>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</si>
  <si>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</si>
  <si>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</si>
  <si>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</si>
  <si>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</si>
  <si>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</si>
  <si>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</si>
  <si>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</si>
  <si>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</si>
  <si>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</si>
  <si>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</si>
  <si>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</si>
  <si>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</si>
  <si>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</si>
  <si>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</si>
  <si>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</si>
  <si>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</si>
  <si>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</si>
  <si>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</si>
  <si>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</si>
  <si>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</si>
  <si>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</si>
  <si>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</si>
  <si>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</si>
  <si>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</si>
  <si>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</si>
  <si>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</si>
  <si>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</si>
  <si>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</si>
  <si>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</si>
  <si>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</si>
  <si>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</si>
  <si>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</si>
  <si>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</si>
  <si>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</si>
  <si>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</si>
  <si>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</si>
  <si>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</si>
  <si>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</si>
  <si>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</si>
  <si>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</si>
  <si>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</si>
  <si>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</si>
  <si>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</si>
  <si>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</si>
  <si>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</si>
  <si>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</si>
  <si>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</si>
  <si>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</si>
  <si>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</si>
  <si>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</si>
  <si>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</si>
  <si>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</si>
  <si>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</si>
  <si>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</si>
  <si>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</si>
  <si>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</si>
  <si>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</si>
  <si>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</si>
  <si>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</si>
  <si>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</si>
  <si>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</si>
  <si>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</si>
  <si>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</si>
  <si>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</si>
  <si>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</si>
  <si>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</si>
  <si>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</si>
  <si>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</si>
  <si>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</si>
  <si>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</si>
  <si>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</si>
  <si>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</si>
  <si>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</si>
  <si>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</si>
  <si>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</si>
  <si>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</si>
  <si>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</si>
  <si>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</si>
  <si>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</si>
  <si>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</si>
  <si>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</si>
  <si>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</si>
  <si>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</si>
  <si>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</si>
  <si>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</si>
  <si>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</si>
  <si>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</si>
  <si>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</si>
  <si>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</si>
  <si>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</si>
  <si>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</si>
  <si>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</si>
  <si>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</si>
  <si>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</si>
  <si>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</si>
  <si>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</si>
  <si>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</si>
  <si>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</si>
  <si>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</si>
  <si>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</si>
  <si>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</si>
  <si>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</si>
  <si>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</si>
  <si>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</si>
  <si>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</si>
  <si>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</si>
  <si>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</si>
  <si>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</si>
  <si>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</si>
  <si>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</si>
  <si>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</si>
  <si>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</si>
  <si>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</si>
  <si>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</si>
  <si>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</si>
  <si>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</si>
  <si>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</si>
  <si>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</si>
  <si>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</si>
  <si>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</si>
  <si>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</si>
  <si>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</si>
  <si>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</si>
  <si>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</si>
  <si>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</si>
  <si>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</si>
  <si>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</si>
  <si>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</si>
  <si>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</si>
  <si>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</si>
  <si>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</si>
  <si>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</si>
  <si>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</si>
  <si>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</si>
  <si>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</si>
  <si>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</si>
  <si>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</si>
  <si>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</si>
  <si>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</si>
  <si>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</si>
  <si>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</si>
  <si>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</si>
  <si>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</si>
  <si>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</si>
  <si>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</si>
  <si>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</si>
  <si>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</si>
  <si>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</si>
  <si>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</si>
  <si>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</si>
  <si>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</si>
  <si>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</si>
  <si>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</si>
  <si>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</si>
  <si>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</si>
  <si>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</si>
  <si>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</si>
  <si>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</si>
  <si>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</si>
  <si>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</si>
  <si>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</si>
  <si>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</si>
  <si>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</si>
  <si>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</si>
  <si>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</si>
  <si>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</si>
  <si>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</si>
  <si>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</si>
  <si>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</si>
  <si>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</si>
  <si>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</si>
  <si>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</si>
  <si>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</si>
  <si>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</si>
  <si>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</si>
  <si>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</si>
  <si>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</si>
  <si>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</si>
  <si>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</si>
  <si>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</si>
  <si>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</si>
  <si>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</si>
  <si>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</si>
  <si>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</si>
  <si>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</si>
  <si>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</si>
  <si>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</si>
  <si>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</si>
  <si>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</si>
  <si>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</si>
  <si>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</si>
  <si>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</si>
  <si>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</si>
  <si>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</si>
  <si>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</si>
  <si>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</si>
  <si>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</si>
  <si>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</si>
  <si>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</si>
  <si>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</si>
  <si>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</si>
  <si>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</si>
  <si>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</si>
  <si>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</si>
  <si>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</si>
  <si>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</si>
  <si>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</si>
  <si>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</si>
  <si>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</si>
  <si>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</si>
  <si>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</si>
  <si>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</si>
  <si>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</si>
  <si>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</si>
  <si>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</si>
  <si>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</si>
  <si>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</si>
  <si>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</si>
  <si>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</si>
  <si>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</si>
  <si>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</si>
  <si>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</si>
  <si>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</si>
  <si>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</si>
  <si>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</si>
  <si>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</si>
  <si>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</si>
  <si>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</si>
  <si>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</si>
  <si>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</si>
  <si>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</si>
  <si>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</si>
  <si>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</si>
  <si>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</si>
  <si>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</si>
  <si>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</si>
  <si>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</si>
  <si>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</si>
  <si>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</si>
  <si>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</si>
  <si>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</si>
  <si>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</si>
  <si>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</si>
  <si>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</si>
  <si>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</si>
  <si>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</si>
  <si>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</si>
  <si>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</si>
  <si>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</si>
  <si>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</si>
  <si>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</si>
  <si>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</si>
  <si>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</si>
  <si>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</si>
  <si>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</si>
  <si>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</si>
  <si>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</si>
  <si>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</si>
  <si>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</si>
  <si>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</si>
  <si>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</si>
  <si>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</si>
  <si>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</si>
  <si>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</si>
  <si>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</si>
  <si>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</si>
  <si>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</si>
  <si>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</si>
  <si>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</si>
  <si>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</si>
  <si>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</si>
  <si>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</si>
  <si>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</si>
  <si>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</si>
  <si>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</si>
  <si>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</si>
  <si>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</si>
  <si>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</si>
  <si>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</si>
  <si>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</si>
  <si>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</si>
  <si>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</si>
  <si>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</si>
  <si>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</si>
  <si>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</si>
  <si>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</si>
  <si>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</si>
  <si>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</si>
  <si>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</si>
  <si>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</si>
  <si>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</si>
  <si>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</si>
  <si>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</si>
  <si>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</si>
  <si>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</si>
  <si>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</si>
  <si>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</si>
  <si>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</si>
  <si>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</si>
  <si>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</si>
  <si>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</si>
  <si>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</si>
  <si>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</si>
  <si>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</si>
  <si>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</si>
  <si>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</si>
  <si>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</si>
  <si>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</si>
  <si>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</si>
  <si>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</si>
  <si>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</si>
  <si>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</si>
  <si>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</si>
  <si>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</si>
  <si>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</si>
  <si>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</si>
  <si>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</si>
  <si>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</si>
  <si>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</si>
  <si>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</si>
  <si>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</si>
  <si>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</si>
  <si>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</si>
  <si>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</si>
  <si>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</si>
  <si>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</si>
  <si>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</si>
  <si>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</si>
  <si>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</si>
  <si>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</si>
  <si>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</si>
  <si>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</si>
  <si>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</si>
  <si>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</si>
  <si>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</si>
  <si>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</si>
  <si>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</si>
  <si>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</si>
  <si>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</si>
  <si>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</si>
  <si>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</si>
  <si>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</si>
  <si>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</si>
  <si>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</si>
  <si>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</si>
  <si>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</si>
  <si>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</si>
  <si>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</si>
  <si>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</si>
  <si>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</si>
  <si>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</si>
  <si>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</si>
  <si>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</si>
  <si>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</si>
  <si>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</si>
  <si>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</si>
  <si>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</si>
  <si>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</si>
  <si>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</si>
  <si>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</si>
  <si>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</si>
  <si>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</si>
  <si>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</si>
  <si>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</si>
  <si>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</si>
  <si>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</si>
  <si>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</si>
  <si>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</si>
  <si>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</si>
  <si>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</si>
  <si>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</si>
  <si>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</si>
  <si>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</si>
  <si>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</si>
  <si>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</si>
  <si>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</si>
  <si>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</si>
  <si>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</si>
  <si>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</si>
  <si>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</si>
  <si>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</si>
  <si>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</si>
  <si>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</si>
  <si>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</si>
  <si>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</si>
  <si>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</si>
  <si>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</si>
  <si>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</si>
  <si>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</si>
  <si>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</si>
  <si>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</si>
  <si>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</si>
  <si>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</si>
  <si>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</si>
  <si>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</si>
  <si>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</si>
  <si>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</si>
  <si>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</si>
  <si>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</si>
  <si>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</si>
  <si>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</si>
  <si>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</si>
  <si>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</si>
  <si>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</si>
  <si>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</si>
  <si>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</si>
  <si>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</si>
  <si>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</si>
  <si>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</si>
  <si>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</si>
  <si>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</si>
  <si>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</si>
  <si>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</si>
  <si>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</si>
  <si>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</si>
  <si>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</si>
  <si>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</si>
  <si>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</si>
  <si>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</si>
  <si>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</si>
  <si>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</si>
  <si>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</si>
  <si>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</si>
  <si>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</si>
  <si>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</si>
  <si>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</si>
  <si>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</si>
  <si>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</si>
  <si>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</si>
  <si>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</si>
  <si>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</si>
  <si>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</si>
  <si>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</si>
  <si>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</si>
  <si>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</si>
  <si>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</si>
  <si>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</si>
  <si>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</si>
  <si>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</si>
  <si>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</si>
  <si>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</si>
  <si>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</si>
  <si>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</si>
  <si>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</si>
  <si>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</si>
  <si>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</si>
  <si>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</si>
  <si>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</si>
  <si>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</si>
  <si>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</si>
  <si>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</si>
  <si>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</si>
  <si>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</si>
  <si>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</si>
  <si>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</si>
  <si>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</si>
  <si>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</si>
  <si>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</si>
  <si>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</si>
  <si>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</si>
  <si>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</si>
  <si>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</si>
  <si>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</si>
  <si>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</si>
  <si>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</si>
  <si>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</si>
  <si>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</si>
  <si>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</si>
  <si>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</si>
  <si>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</si>
  <si>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</si>
  <si>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</si>
  <si>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</si>
  <si>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</si>
  <si>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</si>
  <si>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</si>
  <si>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</si>
  <si>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</si>
  <si>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</si>
  <si>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</si>
  <si>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</si>
  <si>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</si>
  <si>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</si>
  <si>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</si>
  <si>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</si>
  <si>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</si>
  <si>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</si>
  <si>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</si>
  <si>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</si>
  <si>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</si>
  <si>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</si>
  <si>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</si>
  <si>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</si>
  <si>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</si>
  <si>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</si>
  <si>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</si>
  <si>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</si>
  <si>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</si>
  <si>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</si>
  <si>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</si>
  <si>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</si>
  <si>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</si>
  <si>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</si>
  <si>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</si>
  <si>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</si>
  <si>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</si>
  <si>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</si>
  <si>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</si>
  <si>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</si>
  <si>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</si>
  <si>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</si>
  <si>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</si>
  <si>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</si>
  <si>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</si>
  <si>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</si>
  <si>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</si>
  <si>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</si>
  <si>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</si>
  <si>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</si>
  <si>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</si>
  <si>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</si>
  <si>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</si>
  <si>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</si>
  <si>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</si>
  <si>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</si>
  <si>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</si>
  <si>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</si>
  <si>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</si>
  <si>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</si>
  <si>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</si>
  <si>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</si>
  <si>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</si>
  <si>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</si>
  <si>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</si>
  <si>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</si>
  <si>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</si>
  <si>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</si>
  <si>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</si>
  <si>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</si>
  <si>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</si>
  <si>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</si>
  <si>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</si>
  <si>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</si>
  <si>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</si>
  <si>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</si>
  <si>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</si>
  <si>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</si>
  <si>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</si>
  <si>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</si>
  <si>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</si>
  <si>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</si>
  <si>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</si>
  <si>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</si>
  <si>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</si>
  <si>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</si>
  <si>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</si>
  <si>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</si>
  <si>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</si>
  <si>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</si>
  <si>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</si>
  <si>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</si>
  <si>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</si>
  <si>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</si>
  <si>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</si>
  <si>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</si>
  <si>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</si>
  <si>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</si>
  <si>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</si>
  <si>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</si>
  <si>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</si>
  <si>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</si>
  <si>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</si>
  <si>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</si>
  <si>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</si>
  <si>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</si>
  <si>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</si>
  <si>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</si>
  <si>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</si>
  <si>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</si>
  <si>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</si>
  <si>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</si>
  <si>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</si>
  <si>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</si>
  <si>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</si>
  <si>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</si>
  <si>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</si>
  <si>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</si>
  <si>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</si>
  <si>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</si>
  <si>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</si>
  <si>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</si>
  <si>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</si>
  <si>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</si>
  <si>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</si>
  <si>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</si>
  <si>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</si>
  <si>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</si>
  <si>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</si>
  <si>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</si>
  <si>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</si>
  <si>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</si>
  <si>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</si>
  <si>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</si>
  <si>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</si>
  <si>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</si>
  <si>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</si>
  <si>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</si>
  <si>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</si>
  <si>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</si>
  <si>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</si>
  <si>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</si>
  <si>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</si>
  <si>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</si>
  <si>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</si>
  <si>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</si>
  <si>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</si>
  <si>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</si>
  <si>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</si>
  <si>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</si>
  <si>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</si>
  <si>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</si>
  <si>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</si>
  <si>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</si>
  <si>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</si>
  <si>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</si>
  <si>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</si>
  <si>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</si>
  <si>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</si>
  <si>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</si>
  <si>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</si>
  <si>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</si>
  <si>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</si>
  <si>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</si>
  <si>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</si>
  <si>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</si>
  <si>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</si>
  <si>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</si>
  <si>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</si>
  <si>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</si>
  <si>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</si>
  <si>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</si>
  <si>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</si>
  <si>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</si>
  <si>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</si>
  <si>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</si>
  <si>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</si>
  <si>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</si>
  <si>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</si>
  <si>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</si>
  <si>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</si>
  <si>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</si>
  <si>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</si>
  <si>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</si>
  <si>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</si>
  <si>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</si>
  <si>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</si>
  <si>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</si>
  <si>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</si>
  <si>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</si>
  <si>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</si>
  <si>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</si>
  <si>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</si>
  <si>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</si>
  <si>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</si>
  <si>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</si>
  <si>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</si>
  <si>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</si>
  <si>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</si>
  <si>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</si>
  <si>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</si>
  <si>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</si>
  <si>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</si>
  <si>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</si>
  <si>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</si>
  <si>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</si>
  <si>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</si>
  <si>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</si>
  <si>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</si>
  <si>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</si>
  <si>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</si>
  <si>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</si>
  <si>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</si>
  <si>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</si>
  <si>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</si>
  <si>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</si>
  <si>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</si>
  <si>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</si>
  <si>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</si>
  <si>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</si>
  <si>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</si>
  <si>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</si>
  <si>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</si>
  <si>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</si>
  <si>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</si>
  <si>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</si>
  <si>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</si>
  <si>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</si>
  <si>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</si>
  <si>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</si>
  <si>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</si>
  <si>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</si>
  <si>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</si>
  <si>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</si>
  <si>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</si>
  <si>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</si>
  <si>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</si>
  <si>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</si>
  <si>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</si>
  <si>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</si>
  <si>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</si>
  <si>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</si>
  <si>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</si>
  <si>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</si>
  <si>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</si>
  <si>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</si>
  <si>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</si>
  <si>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</si>
  <si>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</si>
  <si>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</si>
  <si>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</si>
  <si>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</si>
  <si>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</si>
  <si>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</si>
  <si>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</si>
  <si>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</si>
  <si>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</si>
  <si>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</si>
  <si>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</si>
  <si>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</si>
  <si>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</si>
  <si>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</si>
  <si>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</si>
  <si>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</si>
  <si>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</si>
  <si>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</si>
  <si>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</si>
  <si>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</si>
  <si>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</si>
  <si>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</si>
  <si>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</si>
  <si>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</si>
  <si>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</si>
  <si>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</si>
  <si>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</si>
  <si>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</si>
  <si>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</si>
  <si>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</si>
  <si>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</si>
  <si>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</si>
  <si>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</si>
  <si>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</si>
  <si>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</si>
  <si>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</si>
  <si>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</si>
  <si>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</si>
  <si>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</si>
  <si>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</si>
  <si>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</si>
  <si>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</si>
  <si>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</si>
  <si>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</si>
  <si>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</si>
  <si>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</si>
  <si>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</si>
  <si>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</si>
  <si>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</si>
  <si>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</si>
  <si>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</si>
  <si>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</si>
  <si>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</si>
  <si>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</si>
  <si>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</si>
  <si>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</si>
  <si>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</si>
  <si>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</si>
  <si>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</si>
  <si>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</si>
  <si>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</si>
  <si>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</si>
  <si>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</si>
  <si>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</si>
  <si>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</si>
  <si>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</si>
  <si>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</si>
  <si>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</si>
  <si>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</si>
  <si>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</si>
  <si>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</si>
  <si>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</si>
  <si>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</si>
  <si>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</si>
  <si>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</si>
  <si>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</si>
  <si>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</si>
  <si>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</si>
  <si>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</si>
  <si>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</si>
  <si>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</si>
  <si>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</si>
  <si>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</si>
  <si>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</si>
  <si>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</si>
  <si>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</si>
  <si>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</si>
  <si>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</si>
  <si>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</si>
  <si>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</si>
  <si>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</si>
  <si>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</si>
  <si>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</si>
  <si>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</si>
  <si>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</si>
  <si>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</si>
  <si>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</si>
  <si>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</si>
  <si>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</si>
  <si>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</si>
  <si>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</si>
  <si>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</si>
  <si>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</si>
  <si>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</si>
  <si>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</si>
  <si>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</si>
  <si>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</si>
  <si>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</si>
  <si>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</si>
  <si>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</si>
  <si>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</si>
  <si>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</si>
  <si>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</si>
  <si>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</si>
  <si>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</si>
  <si>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</si>
  <si>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</si>
  <si>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</si>
  <si>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</si>
  <si>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</si>
  <si>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</si>
  <si>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</si>
  <si>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</si>
  <si>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</si>
  <si>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</si>
  <si>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</si>
  <si>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</si>
  <si>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</si>
  <si>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</si>
  <si>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</si>
  <si>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</si>
  <si>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</si>
  <si>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</si>
  <si>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</si>
  <si>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</si>
  <si>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</si>
  <si>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</si>
  <si>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</si>
  <si>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</si>
  <si>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</si>
  <si>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</si>
  <si>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</si>
  <si>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</si>
  <si>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</si>
  <si>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</si>
  <si>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</si>
  <si>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</si>
  <si>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</si>
  <si>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</si>
  <si>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</si>
  <si>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</si>
  <si>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</si>
  <si>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</si>
  <si>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</si>
  <si>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</si>
  <si>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</si>
  <si>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</si>
  <si>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</si>
  <si>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</si>
  <si>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</si>
  <si>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</si>
  <si>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</si>
  <si>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</si>
  <si>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</si>
  <si>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</si>
  <si>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</si>
  <si>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</si>
  <si>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</si>
  <si>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</si>
  <si>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</si>
  <si>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</si>
  <si>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</si>
  <si>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</si>
  <si>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</si>
  <si>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</si>
  <si>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</si>
  <si>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</si>
  <si>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</si>
  <si>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</si>
  <si>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</si>
  <si>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</si>
  <si>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</si>
  <si>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</si>
  <si>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</si>
  <si>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</si>
  <si>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</si>
  <si>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</si>
  <si>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</si>
  <si>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</si>
  <si>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</si>
  <si>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</si>
  <si>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</si>
  <si>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</si>
  <si>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</si>
  <si>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</si>
  <si>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</si>
  <si>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</si>
  <si>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</si>
  <si>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</si>
  <si>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</si>
  <si>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</si>
  <si>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</si>
  <si>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</si>
  <si>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</si>
  <si>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</si>
  <si>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</si>
  <si>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</si>
  <si>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</si>
  <si>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</si>
  <si>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</si>
  <si>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</si>
  <si>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</si>
  <si>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</si>
  <si>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</si>
  <si>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</si>
  <si>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</si>
  <si>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</si>
  <si>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</si>
  <si>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</si>
  <si>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</si>
  <si>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</si>
  <si>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</si>
  <si>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</si>
  <si>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</si>
  <si>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</si>
  <si>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</si>
  <si>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</si>
  <si>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</si>
  <si>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</si>
  <si>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</si>
  <si>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</si>
  <si>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</si>
  <si>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</si>
  <si>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</si>
  <si>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</si>
  <si>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</si>
  <si>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</si>
  <si>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</si>
  <si>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</si>
  <si>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</si>
  <si>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</si>
  <si>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</si>
  <si>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</si>
  <si>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</si>
  <si>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</si>
  <si>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</si>
  <si>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</si>
  <si>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</si>
  <si>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</si>
  <si>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</si>
  <si>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</si>
  <si>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</si>
  <si>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</si>
  <si>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</si>
  <si>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</si>
  <si>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</si>
  <si>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</si>
  <si>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</si>
  <si>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</si>
  <si>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</si>
  <si>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</si>
  <si>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</si>
  <si>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</si>
  <si>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</si>
  <si>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</si>
  <si>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</si>
  <si>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</si>
  <si>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</si>
  <si>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</si>
  <si>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</si>
  <si>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</si>
  <si>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</si>
  <si>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</si>
  <si>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</si>
  <si>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</si>
  <si>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</si>
  <si>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</si>
  <si>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</si>
  <si>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</si>
  <si>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</si>
  <si>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</si>
  <si>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</si>
  <si>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</si>
  <si>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</si>
  <si>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</si>
  <si>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</si>
  <si>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</si>
  <si>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</si>
  <si>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</si>
  <si>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</si>
  <si>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</si>
  <si>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</si>
  <si>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</si>
  <si>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</si>
  <si>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</si>
  <si>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</si>
  <si>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</si>
  <si>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</si>
  <si>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</si>
  <si>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</si>
  <si>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</si>
  <si>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</si>
  <si>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</si>
  <si>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</si>
  <si>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</si>
  <si>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</si>
  <si>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</si>
  <si>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</si>
  <si>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</si>
  <si>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</si>
  <si>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</si>
  <si>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</si>
  <si>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</si>
  <si>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</si>
  <si>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</si>
  <si>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</si>
  <si>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</si>
  <si>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</si>
  <si>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</si>
  <si>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</si>
  <si>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</si>
  <si>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</si>
  <si>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</si>
  <si>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</si>
  <si>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</si>
  <si>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</si>
  <si>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</si>
  <si>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</si>
  <si>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</si>
  <si>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</si>
  <si>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</si>
  <si>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</si>
  <si>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</si>
  <si>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</si>
  <si>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</si>
  <si>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</si>
  <si>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</si>
  <si>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</si>
  <si>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</si>
  <si>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</si>
  <si>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</si>
  <si>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</si>
  <si>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</si>
  <si>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</si>
  <si>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</si>
  <si>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</si>
  <si>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</si>
  <si>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</si>
  <si>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</si>
  <si>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</si>
  <si>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</si>
  <si>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</si>
  <si>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</si>
  <si>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</si>
  <si>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</si>
  <si>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</si>
  <si>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</si>
  <si>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</si>
  <si>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</si>
  <si>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</si>
  <si>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</si>
  <si>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</si>
  <si>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</si>
  <si>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</si>
  <si>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</si>
  <si>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</si>
  <si>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</si>
  <si>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</si>
  <si>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</si>
  <si>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</si>
  <si>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</si>
  <si>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</si>
  <si>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</si>
  <si>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</si>
  <si>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</si>
  <si>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</si>
  <si>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</si>
  <si>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</si>
  <si>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</si>
  <si>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</si>
  <si>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</si>
  <si>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</si>
  <si>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</si>
  <si>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</si>
  <si>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</si>
  <si>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</si>
  <si>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</si>
  <si>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</si>
  <si>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</si>
  <si>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</si>
  <si>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</si>
  <si>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</si>
  <si>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</si>
  <si>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</si>
  <si>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</si>
  <si>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</si>
  <si>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</si>
  <si>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</si>
  <si>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</si>
  <si>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</si>
  <si>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</si>
  <si>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</si>
  <si>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</si>
  <si>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</si>
  <si>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</si>
  <si>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</si>
  <si>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</si>
  <si>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</si>
  <si>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</si>
  <si>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</si>
  <si>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</si>
  <si>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</si>
  <si>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</si>
  <si>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</si>
  <si>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</si>
  <si>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</si>
  <si>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</si>
  <si>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</si>
  <si>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</si>
  <si>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</si>
  <si>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</si>
  <si>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</si>
  <si>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</si>
  <si>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</si>
  <si>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</si>
  <si>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</si>
  <si>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</si>
  <si>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</si>
  <si>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</si>
  <si>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</si>
  <si>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</si>
  <si>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</si>
  <si>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</si>
  <si>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</si>
  <si>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</si>
  <si>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</si>
  <si>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</si>
  <si>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</si>
  <si>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</si>
  <si>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</si>
  <si>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</si>
  <si>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</si>
  <si>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</si>
  <si>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</si>
  <si>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</si>
  <si>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</si>
  <si>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</si>
  <si>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</si>
  <si>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</si>
  <si>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</si>
  <si>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</si>
  <si>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</si>
  <si>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</si>
  <si>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</si>
  <si>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</si>
  <si>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</si>
  <si>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</si>
  <si>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</si>
  <si>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</si>
  <si>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</si>
  <si>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</si>
  <si>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</si>
  <si>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</si>
  <si>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</si>
  <si>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</si>
  <si>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</si>
  <si>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</si>
  <si>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</si>
  <si>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</si>
  <si>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</si>
  <si>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</si>
  <si>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</si>
  <si>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</si>
  <si>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</si>
  <si>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</si>
  <si>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</si>
  <si>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</si>
  <si>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</si>
  <si>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</si>
  <si>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</si>
  <si>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</si>
  <si>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</si>
  <si>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</si>
  <si>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</si>
  <si>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</si>
  <si>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</si>
  <si>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</si>
  <si>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</si>
  <si>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</si>
  <si>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</si>
  <si>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</si>
  <si>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</si>
  <si>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</si>
  <si>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</si>
  <si>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</si>
  <si>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</si>
  <si>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</si>
  <si>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</si>
  <si>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</si>
  <si>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</si>
  <si>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</si>
  <si>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</si>
  <si>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</si>
  <si>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</si>
  <si>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</si>
  <si>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</si>
  <si>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</si>
  <si>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</si>
  <si>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</si>
  <si>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</si>
  <si>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</si>
  <si>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</si>
  <si>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</si>
  <si>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</si>
  <si>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</si>
  <si>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</si>
  <si>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</si>
  <si>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</si>
  <si>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</si>
  <si>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</si>
  <si>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</si>
  <si>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</si>
  <si>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</si>
  <si>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</si>
  <si>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</si>
  <si>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</si>
  <si>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</si>
  <si>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</si>
  <si>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</si>
  <si>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</si>
  <si>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</si>
  <si>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</si>
  <si>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</si>
  <si>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</si>
  <si>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</si>
  <si>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</si>
  <si>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</si>
  <si>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</si>
  <si>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</si>
  <si>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</si>
  <si>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</si>
  <si>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</si>
  <si>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</si>
  <si>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</si>
  <si>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</si>
  <si>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</si>
  <si>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</si>
  <si>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</si>
  <si>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</si>
  <si>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</si>
  <si>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</si>
  <si>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</si>
  <si>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</si>
  <si>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</si>
  <si>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</si>
  <si>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</si>
  <si>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</si>
  <si>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</si>
  <si>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</si>
  <si>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</si>
  <si>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</si>
  <si>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</si>
  <si>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</si>
  <si>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</si>
  <si>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</si>
  <si>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</si>
  <si>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</si>
  <si>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</si>
  <si>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</si>
  <si>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</si>
  <si>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</si>
  <si>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</si>
  <si>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</si>
  <si>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</si>
  <si>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</si>
  <si>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</si>
  <si>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</si>
  <si>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</si>
  <si>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</si>
  <si>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</si>
  <si>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</si>
  <si>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</si>
  <si>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</si>
  <si>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</si>
  <si>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</si>
  <si>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</si>
  <si>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</si>
  <si>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</si>
  <si>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</si>
  <si>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</si>
  <si>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</si>
  <si>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</si>
  <si>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</si>
  <si>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</si>
  <si>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</si>
  <si>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</si>
  <si>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</si>
  <si>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</si>
  <si>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</si>
  <si>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</si>
  <si>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</si>
  <si>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</si>
  <si>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</si>
  <si>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</si>
  <si>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</si>
  <si>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</si>
  <si>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</si>
  <si>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</si>
  <si>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</si>
  <si>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</si>
  <si>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</si>
  <si>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</si>
  <si>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</si>
  <si>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</si>
  <si>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</si>
  <si>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</si>
  <si>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</si>
  <si>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</si>
  <si>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</si>
  <si>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</si>
  <si>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</si>
  <si>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</si>
  <si>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</si>
  <si>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</si>
  <si>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</si>
  <si>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</si>
  <si>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</si>
  <si>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</si>
  <si>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</si>
  <si>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</si>
  <si>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</si>
  <si>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</si>
  <si>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</si>
  <si>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</si>
  <si>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</si>
  <si>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</si>
  <si>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</si>
  <si>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</si>
  <si>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</si>
  <si>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</si>
  <si>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</si>
  <si>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</si>
  <si>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</si>
  <si>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</si>
  <si>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</si>
  <si>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</si>
  <si>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</si>
  <si>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</si>
  <si>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</si>
  <si>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</si>
  <si>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</si>
  <si>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</si>
  <si>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</si>
  <si>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</si>
  <si>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</si>
  <si>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</si>
  <si>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</si>
  <si>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</si>
  <si>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</si>
  <si>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</si>
  <si>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</si>
  <si>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</si>
  <si>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</si>
  <si>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</si>
  <si>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</si>
  <si>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</si>
  <si>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</si>
  <si>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</si>
  <si>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</si>
  <si>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</si>
  <si>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</si>
  <si>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</si>
  <si>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</si>
  <si>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</si>
  <si>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</si>
  <si>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</si>
  <si>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</si>
  <si>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</si>
  <si>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</si>
  <si>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</si>
  <si>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</si>
  <si>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</si>
  <si>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</si>
  <si>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</si>
  <si>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</si>
  <si>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</si>
  <si>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</si>
  <si>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</si>
  <si>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</si>
  <si>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</si>
  <si>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</si>
  <si>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</si>
  <si>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</si>
  <si>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</si>
  <si>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</si>
  <si>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</si>
  <si>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</si>
  <si>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</si>
  <si>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</si>
  <si>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</si>
  <si>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</si>
  <si>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</si>
  <si>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</si>
  <si>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</si>
  <si>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</si>
  <si>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</si>
  <si>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</si>
  <si>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</si>
  <si>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</si>
  <si>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</si>
  <si>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</si>
  <si>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</si>
  <si>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</si>
  <si>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</si>
  <si>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</si>
  <si>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</si>
  <si>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</si>
  <si>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</si>
  <si>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</si>
  <si>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</si>
  <si>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</si>
  <si>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</si>
  <si>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</si>
  <si>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</si>
  <si>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</si>
  <si>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</si>
  <si>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</si>
  <si>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</si>
  <si>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</si>
  <si>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</si>
  <si>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</si>
  <si>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</si>
  <si>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</si>
  <si>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</si>
  <si>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</si>
  <si>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</si>
  <si>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</si>
  <si>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</si>
  <si>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</si>
  <si>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</si>
  <si>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</si>
  <si>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</si>
  <si>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</si>
  <si>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</si>
  <si>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</si>
  <si>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</si>
  <si>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</si>
  <si>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</si>
  <si>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</si>
  <si>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</si>
  <si>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</si>
  <si>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</si>
  <si>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</si>
  <si>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</si>
  <si>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</si>
  <si>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</si>
  <si>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</si>
  <si>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</si>
  <si>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</si>
  <si>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</si>
  <si>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</si>
  <si>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</si>
  <si>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</si>
  <si>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</si>
  <si>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</si>
  <si>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</si>
  <si>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</si>
  <si>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</si>
  <si>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</si>
  <si>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</si>
  <si>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</si>
  <si>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</si>
  <si>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</si>
  <si>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</si>
  <si>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</si>
  <si>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</si>
  <si>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</si>
  <si>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</si>
  <si>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</si>
  <si>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</si>
  <si>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</si>
  <si>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</si>
  <si>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</si>
  <si>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</si>
  <si>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</si>
  <si>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</si>
  <si>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</si>
  <si>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</si>
  <si>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</si>
  <si>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</si>
  <si>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</si>
  <si>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</si>
  <si>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</si>
  <si>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</si>
  <si>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</si>
  <si>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</si>
  <si>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</si>
  <si>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</si>
  <si>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</si>
  <si>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</si>
  <si>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</si>
  <si>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</si>
  <si>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</si>
  <si>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</si>
  <si>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</si>
  <si>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</si>
  <si>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</si>
  <si>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</si>
  <si>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</si>
  <si>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</si>
  <si>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</si>
  <si>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</si>
  <si>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</si>
  <si>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</si>
  <si>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</si>
  <si>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</si>
  <si>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</si>
  <si>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</si>
  <si>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</si>
  <si>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</si>
  <si>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</si>
  <si>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</si>
  <si>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</si>
  <si>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</si>
  <si>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</si>
  <si>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</si>
  <si>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</si>
  <si>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</si>
  <si>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</si>
  <si>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</si>
  <si>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</si>
  <si>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</si>
  <si>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</si>
  <si>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</si>
  <si>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</si>
  <si>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</si>
  <si>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</si>
  <si>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</si>
  <si>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</si>
  <si>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</si>
  <si>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</si>
  <si>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</si>
  <si>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</si>
  <si>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</si>
  <si>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</si>
  <si>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</si>
  <si>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</si>
  <si>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</si>
  <si>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</si>
  <si>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</si>
  <si>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</si>
  <si>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</si>
  <si>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</si>
  <si>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</si>
  <si>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</si>
  <si>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</si>
  <si>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</si>
  <si>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</si>
  <si>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</si>
  <si>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</si>
  <si>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</si>
  <si>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</si>
  <si>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</si>
  <si>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</si>
  <si>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</si>
  <si>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</si>
  <si>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</si>
  <si>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</si>
  <si>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</si>
  <si>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</si>
  <si>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</si>
  <si>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</si>
  <si>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</si>
  <si>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</si>
  <si>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</si>
  <si>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</si>
  <si>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</si>
  <si>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</si>
  <si>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</si>
  <si>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</si>
  <si>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</si>
  <si>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</si>
  <si>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</si>
  <si>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</si>
  <si>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</si>
  <si>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</si>
  <si>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</si>
  <si>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</si>
  <si>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</si>
  <si>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</si>
  <si>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</si>
  <si>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</si>
  <si>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</si>
  <si>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</si>
  <si>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</si>
  <si>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</si>
  <si>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</si>
  <si>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</si>
  <si>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</si>
  <si>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</si>
  <si>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</si>
  <si>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</si>
  <si>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</si>
  <si>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</si>
  <si>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</si>
  <si>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</si>
  <si>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</si>
  <si>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</si>
  <si>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</si>
  <si>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</si>
  <si>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</si>
  <si>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</si>
  <si>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</si>
  <si>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</si>
  <si>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</si>
  <si>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</si>
  <si>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</si>
  <si>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</si>
  <si>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</si>
  <si>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</si>
  <si>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</si>
  <si>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</si>
  <si>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</si>
  <si>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</si>
  <si>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</si>
  <si>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</si>
  <si>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</si>
  <si>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</si>
  <si>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</si>
  <si>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</si>
  <si>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</si>
  <si>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</si>
  <si>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</si>
  <si>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</si>
  <si>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</si>
  <si>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</si>
  <si>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</si>
  <si>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</si>
  <si>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</si>
  <si>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</si>
  <si>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</si>
  <si>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</si>
  <si>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</si>
  <si>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</si>
  <si>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</si>
  <si>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</si>
  <si>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</si>
  <si>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</si>
  <si>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</si>
  <si>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</si>
  <si>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</si>
  <si>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</si>
  <si>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</si>
  <si>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</si>
  <si>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</si>
  <si>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</si>
  <si>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</si>
  <si>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</si>
  <si>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</si>
  <si>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</si>
  <si>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</si>
  <si>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</si>
  <si>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</si>
  <si>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</si>
  <si>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</si>
  <si>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</si>
  <si>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</si>
  <si>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</si>
  <si>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</si>
  <si>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</si>
  <si>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</si>
  <si>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</si>
  <si>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</si>
  <si>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</si>
  <si>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</si>
  <si>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</si>
  <si>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</si>
  <si>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</si>
  <si>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</si>
  <si>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</si>
  <si>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</si>
  <si>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</si>
  <si>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</si>
  <si>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</si>
  <si>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</si>
  <si>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</si>
  <si>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</si>
  <si>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</si>
  <si>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</si>
  <si>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</si>
  <si>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</si>
  <si>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</si>
  <si>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</si>
  <si>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</si>
  <si>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</si>
  <si>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</si>
  <si>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</si>
  <si>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</si>
  <si>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</si>
  <si>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</si>
  <si>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</si>
  <si>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</si>
  <si>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</si>
  <si>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</si>
  <si>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</si>
  <si>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</si>
  <si>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</si>
  <si>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</si>
  <si>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</si>
  <si>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</si>
  <si>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</si>
  <si>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</si>
  <si>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</si>
  <si>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</si>
  <si>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</si>
  <si>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</si>
  <si>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</si>
  <si>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</si>
  <si>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</si>
  <si>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</si>
  <si>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</si>
  <si>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</si>
  <si>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</si>
  <si>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</si>
  <si>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</si>
  <si>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</si>
  <si>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</si>
  <si>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</si>
  <si>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</si>
  <si>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</si>
  <si>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</si>
  <si>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</si>
  <si>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</si>
  <si>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</si>
  <si>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</si>
  <si>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</si>
  <si>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</si>
  <si>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</si>
  <si>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</si>
  <si>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</si>
  <si>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</si>
  <si>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</si>
  <si>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</si>
  <si>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</si>
  <si>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</si>
  <si>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</si>
  <si>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</si>
  <si>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</si>
  <si>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</si>
  <si>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</si>
  <si>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</si>
  <si>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</si>
  <si>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</si>
  <si>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</si>
  <si>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</si>
  <si>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</si>
  <si>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</si>
  <si>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</si>
  <si>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</si>
  <si>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</si>
  <si>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</si>
  <si>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</si>
  <si>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</si>
  <si>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</si>
  <si>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</si>
  <si>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</si>
  <si>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</si>
  <si>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</si>
  <si>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</si>
  <si>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</si>
  <si>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</si>
  <si>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</si>
  <si>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</si>
  <si>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</si>
  <si>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</si>
  <si>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</si>
  <si>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</si>
  <si>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</si>
  <si>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</si>
  <si>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</si>
  <si>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</si>
  <si>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</si>
  <si>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</si>
  <si>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</si>
  <si>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</si>
  <si>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</si>
  <si>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</si>
  <si>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</si>
  <si>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</si>
  <si>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</si>
  <si>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</si>
  <si>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</si>
  <si>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</si>
  <si>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</si>
  <si>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</si>
  <si>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</si>
  <si>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</si>
  <si>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</si>
  <si>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</si>
  <si>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</si>
  <si>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</si>
  <si>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</si>
  <si>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</si>
  <si>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</si>
  <si>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</si>
  <si>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</si>
  <si>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</si>
  <si>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</si>
  <si>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</si>
  <si>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</si>
  <si>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</si>
  <si>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</si>
  <si>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</si>
  <si>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</si>
  <si>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</si>
  <si>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</si>
  <si>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</si>
  <si>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</si>
  <si>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</si>
  <si>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</si>
  <si>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</si>
  <si>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</si>
  <si>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</si>
  <si>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</si>
  <si>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</si>
  <si>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</si>
  <si>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</si>
  <si>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</si>
  <si>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</si>
  <si>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</si>
  <si>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</si>
  <si>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</si>
  <si>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</si>
  <si>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</si>
  <si>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</si>
  <si>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</si>
  <si>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</si>
  <si>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</si>
  <si>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</si>
  <si>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</si>
  <si>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</si>
  <si>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</si>
  <si>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</si>
  <si>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</si>
  <si>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</si>
  <si>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</si>
  <si>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</si>
  <si>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</si>
  <si>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</si>
  <si>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</si>
  <si>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</si>
  <si>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</si>
  <si>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</si>
  <si>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</si>
  <si>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</si>
  <si>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</si>
  <si>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</si>
  <si>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</si>
  <si>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</si>
  <si>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</si>
  <si>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</si>
  <si>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</si>
  <si>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</si>
  <si>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</si>
  <si>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</si>
  <si>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</si>
  <si>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</si>
  <si>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</si>
  <si>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</si>
  <si>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</si>
  <si>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</si>
  <si>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</si>
  <si>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</si>
  <si>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</si>
  <si>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</si>
  <si>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</si>
  <si>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</si>
  <si>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</si>
  <si>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</si>
  <si>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</si>
  <si>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</si>
  <si>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</si>
  <si>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</si>
  <si>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</si>
  <si>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</si>
  <si>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</si>
  <si>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</si>
  <si>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</si>
  <si>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</si>
  <si>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</si>
  <si>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</si>
  <si>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</si>
  <si>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</si>
  <si>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</si>
  <si>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</si>
  <si>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</si>
  <si>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</si>
  <si>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</si>
  <si>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</si>
  <si>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</si>
  <si>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</si>
  <si>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</si>
  <si>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</si>
  <si>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</si>
  <si>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</si>
  <si>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</si>
  <si>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</si>
  <si>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</si>
  <si>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</si>
  <si>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</si>
  <si>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</si>
  <si>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</si>
  <si>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</si>
  <si>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</si>
  <si>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</si>
  <si>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</si>
  <si>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</si>
  <si>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</si>
  <si>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</si>
  <si>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</si>
  <si>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</si>
  <si>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</si>
  <si>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</si>
  <si>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</si>
  <si>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</si>
  <si>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</si>
  <si>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</si>
  <si>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</si>
  <si>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</si>
  <si>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</si>
  <si>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</si>
  <si>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</si>
  <si>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</si>
  <si>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</si>
  <si>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</si>
  <si>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</si>
  <si>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</si>
  <si>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</si>
  <si>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</si>
  <si>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</si>
  <si>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</si>
  <si>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</si>
  <si>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</si>
  <si>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</si>
  <si>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</si>
  <si>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</si>
  <si>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</si>
  <si>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</si>
  <si>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</si>
  <si>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</si>
  <si>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</si>
  <si>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</si>
  <si>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</si>
  <si>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</si>
  <si>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</si>
  <si>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</si>
  <si>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</si>
  <si>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</si>
  <si>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</si>
  <si>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</si>
  <si>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</si>
  <si>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</si>
  <si>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</si>
  <si>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</si>
  <si>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</si>
  <si>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</si>
  <si>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</si>
  <si>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</si>
  <si>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</si>
  <si>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</si>
  <si>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</si>
  <si>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</si>
  <si>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</si>
  <si>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</si>
  <si>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</si>
  <si>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</si>
  <si>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</si>
  <si>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</si>
  <si>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</si>
  <si>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</si>
  <si>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</si>
  <si>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</si>
  <si>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</si>
  <si>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</si>
  <si>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</si>
  <si>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</si>
  <si>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</si>
  <si>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</si>
  <si>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</si>
  <si>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</si>
  <si>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</si>
  <si>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</si>
  <si>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</si>
  <si>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</si>
  <si>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</si>
  <si>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</si>
  <si>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</si>
  <si>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</si>
  <si>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</si>
  <si>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</si>
  <si>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</si>
  <si>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</si>
  <si>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</si>
  <si>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</si>
  <si>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</si>
  <si>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</si>
  <si>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</si>
  <si>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</si>
  <si>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</si>
  <si>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</si>
  <si>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</si>
  <si>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</si>
  <si>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</si>
  <si>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</si>
  <si>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</si>
  <si>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</si>
  <si>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</si>
  <si>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</si>
  <si>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</si>
  <si>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</si>
  <si>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</si>
  <si>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</si>
  <si>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</si>
  <si>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</si>
  <si>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</si>
  <si>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</si>
  <si>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</si>
  <si>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</si>
  <si>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</si>
  <si>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</si>
  <si>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</si>
  <si>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</si>
  <si>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</si>
  <si>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</si>
  <si>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</si>
  <si>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</si>
  <si>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</si>
  <si>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</si>
  <si>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</si>
  <si>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</si>
  <si>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</si>
  <si>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</si>
  <si>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</si>
  <si>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</si>
  <si>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</si>
  <si>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</si>
  <si>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</si>
  <si>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</si>
  <si>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</si>
  <si>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</si>
  <si>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</si>
  <si>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</si>
  <si>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</si>
  <si>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</si>
  <si>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</si>
  <si>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</si>
  <si>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</si>
  <si>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</si>
  <si>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</si>
  <si>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</si>
  <si>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</si>
  <si>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</si>
  <si>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</si>
  <si>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</si>
  <si>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</si>
  <si>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</si>
  <si>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</si>
  <si>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</si>
  <si>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</si>
  <si>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</si>
  <si>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</si>
  <si>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</si>
  <si>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</si>
  <si>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</si>
  <si>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</si>
  <si>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</si>
  <si>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</si>
  <si>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</si>
  <si>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</si>
  <si>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</si>
  <si>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</si>
  <si>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</si>
  <si>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</si>
  <si>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</si>
  <si>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</si>
  <si>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</si>
  <si>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</si>
  <si>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</si>
  <si>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</si>
  <si>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</si>
  <si>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</si>
  <si>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</si>
  <si>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</si>
  <si>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</si>
  <si>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</si>
  <si>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</si>
  <si>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</si>
  <si>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</si>
  <si>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</si>
  <si>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</si>
  <si>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</si>
  <si>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</si>
  <si>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</si>
  <si>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</si>
  <si>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</si>
  <si>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</si>
  <si>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</si>
  <si>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</si>
  <si>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</si>
  <si>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</si>
  <si>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</si>
  <si>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</si>
  <si>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</si>
  <si>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</si>
  <si>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</si>
  <si>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</si>
  <si>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</si>
  <si>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</si>
  <si>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</si>
  <si>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</si>
  <si>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</si>
  <si>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</si>
  <si>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</si>
  <si>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</si>
  <si>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</si>
  <si>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</si>
  <si>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</si>
  <si>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</si>
  <si>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</si>
  <si>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</si>
  <si>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</si>
  <si>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</si>
  <si>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</si>
  <si>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</si>
  <si>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</si>
  <si>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</si>
  <si>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</si>
  <si>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</si>
  <si>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</si>
  <si>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</si>
  <si>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</si>
  <si>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</si>
  <si>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</si>
  <si>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</si>
  <si>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</si>
  <si>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</si>
  <si>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</si>
  <si>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</si>
  <si>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</si>
  <si>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</si>
  <si>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</si>
  <si>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</si>
  <si>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</si>
  <si>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</si>
  <si>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</si>
  <si>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</si>
  <si>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</si>
  <si>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</si>
  <si>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</si>
  <si>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</si>
  <si>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</si>
  <si>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</si>
  <si>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</si>
  <si>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</si>
  <si>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</si>
  <si>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</si>
  <si>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</si>
  <si>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</si>
  <si>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</si>
  <si>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</si>
  <si>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</si>
  <si>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</si>
  <si>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</si>
  <si>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</si>
  <si>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</si>
  <si>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</si>
  <si>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</si>
  <si>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</si>
  <si>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</si>
  <si>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</si>
  <si>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</si>
  <si>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</si>
  <si>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</si>
  <si>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</si>
  <si>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</si>
  <si>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</si>
  <si>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</si>
  <si>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</si>
  <si>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</si>
  <si>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</si>
  <si>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</si>
  <si>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</si>
  <si>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</si>
  <si>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</si>
  <si>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</si>
  <si>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</si>
  <si>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</si>
  <si>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</si>
  <si>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</si>
  <si>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</si>
  <si>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</si>
  <si>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</si>
  <si>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</si>
  <si>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</si>
  <si>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</si>
  <si>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</si>
  <si>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</si>
  <si>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</si>
  <si>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</si>
  <si>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</si>
  <si>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</si>
  <si>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</si>
  <si>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</si>
  <si>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</si>
  <si>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</si>
  <si>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</si>
  <si>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</si>
  <si>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</si>
  <si>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</si>
  <si>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</si>
  <si>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</si>
  <si>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</si>
  <si>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</si>
  <si>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</si>
  <si>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</si>
  <si>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</si>
  <si>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</si>
  <si>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</si>
  <si>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</si>
  <si>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</si>
  <si>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</si>
  <si>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</si>
  <si>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</si>
  <si>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</si>
  <si>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</si>
  <si>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</si>
  <si>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</si>
  <si>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</si>
  <si>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</si>
  <si>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</si>
  <si>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</si>
  <si>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</si>
  <si>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</si>
  <si>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</si>
  <si>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</si>
  <si>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</si>
  <si>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</si>
  <si>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</si>
  <si>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</si>
  <si>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</si>
  <si>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</si>
  <si>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</si>
  <si>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</si>
  <si>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</si>
  <si>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</si>
  <si>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</si>
  <si>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</si>
  <si>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</si>
  <si>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</si>
  <si>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</si>
  <si>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</si>
  <si>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</si>
  <si>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</si>
  <si>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</si>
  <si>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</si>
  <si>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</si>
  <si>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</si>
  <si>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</si>
  <si>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</si>
  <si>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</si>
  <si>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</si>
  <si>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</si>
  <si>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</si>
  <si>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</si>
  <si>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</si>
  <si>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</si>
  <si>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</si>
  <si>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</si>
  <si>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</si>
  <si>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</si>
  <si>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</si>
  <si>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</si>
  <si>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</si>
  <si>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</si>
  <si>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</si>
  <si>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</si>
  <si>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</si>
  <si>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</si>
  <si>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</si>
  <si>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</si>
  <si>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</si>
  <si>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</si>
  <si>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</si>
  <si>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</si>
  <si>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</si>
  <si>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</si>
  <si>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</si>
  <si>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</si>
  <si>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</si>
  <si>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</si>
  <si>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</si>
  <si>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</si>
  <si>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</si>
  <si>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</si>
  <si>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</si>
  <si>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</si>
  <si>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</si>
  <si>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</si>
  <si>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</si>
  <si>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</si>
  <si>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</si>
  <si>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</si>
  <si>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</si>
  <si>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</si>
  <si>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</si>
  <si>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</si>
  <si>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</si>
  <si>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</si>
  <si>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</si>
  <si>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</si>
  <si>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</si>
  <si>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</si>
  <si>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</si>
  <si>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</si>
  <si>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</si>
  <si>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</si>
  <si>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</si>
  <si>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</si>
  <si>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</si>
  <si>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</si>
  <si>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</si>
  <si>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</si>
  <si>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</si>
  <si>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</si>
  <si>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</si>
  <si>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</si>
  <si>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</si>
  <si>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</si>
  <si>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</si>
  <si>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</si>
  <si>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</si>
  <si>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</si>
  <si>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</si>
  <si>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</si>
  <si>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</si>
  <si>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</si>
  <si>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</si>
  <si>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</si>
  <si>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</si>
  <si>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</si>
  <si>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</si>
  <si>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</si>
  <si>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</si>
  <si>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</si>
  <si>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</si>
  <si>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</si>
  <si>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</si>
  <si>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</si>
  <si>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</si>
  <si>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</si>
  <si>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</si>
  <si>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</si>
  <si>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</si>
  <si>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</si>
  <si>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</si>
  <si>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</si>
  <si>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</si>
  <si>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</si>
  <si>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</si>
  <si>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</si>
  <si>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</si>
  <si>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</si>
  <si>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</si>
  <si>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</si>
  <si>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</si>
  <si>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</si>
  <si>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</si>
  <si>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</si>
  <si>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</si>
  <si>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</si>
  <si>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</si>
  <si>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</si>
  <si>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</si>
  <si>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</si>
  <si>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</si>
  <si>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</si>
  <si>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</si>
  <si>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</si>
  <si>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</si>
  <si>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</si>
  <si>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</si>
  <si>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</si>
  <si>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</si>
  <si>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</si>
  <si>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</si>
  <si>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</si>
  <si>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</si>
  <si>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</si>
  <si>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</si>
  <si>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</si>
  <si>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</si>
  <si>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</si>
  <si>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</si>
  <si>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</si>
  <si>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</si>
  <si>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</si>
  <si>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</si>
  <si>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</si>
  <si>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</si>
  <si>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</si>
  <si>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</si>
  <si>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</si>
  <si>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</si>
  <si>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</si>
  <si>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</si>
  <si>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</si>
  <si>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</si>
  <si>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</si>
  <si>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</si>
  <si>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</si>
  <si>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</si>
  <si>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</si>
  <si>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</si>
  <si>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</si>
  <si>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</si>
  <si>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</si>
  <si>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</si>
  <si>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</si>
  <si>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</si>
  <si>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</si>
  <si>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</si>
  <si>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</si>
  <si>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</si>
  <si>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</si>
  <si>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</si>
  <si>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</si>
  <si>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</si>
  <si>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</si>
  <si>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</si>
  <si>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</si>
  <si>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</si>
  <si>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</si>
  <si>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</si>
  <si>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</si>
  <si>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</si>
  <si>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</si>
  <si>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</si>
  <si>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</si>
  <si>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</si>
  <si>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</si>
  <si>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</si>
  <si>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</si>
  <si>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</si>
  <si>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</si>
  <si>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</si>
  <si>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</si>
  <si>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</si>
  <si>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</si>
  <si>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</si>
  <si>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</si>
  <si>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</si>
  <si>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</si>
  <si>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</si>
  <si>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</si>
  <si>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</si>
  <si>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</si>
  <si>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</si>
  <si>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</si>
  <si>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</si>
  <si>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</si>
  <si>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</si>
  <si>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</si>
  <si>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</si>
  <si>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</si>
  <si>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</si>
  <si>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</si>
  <si>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</si>
  <si>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</si>
  <si>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</si>
  <si>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</si>
  <si>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</si>
  <si>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</si>
  <si>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</si>
  <si>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</si>
  <si>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</si>
  <si>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</si>
  <si>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</si>
  <si>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</si>
  <si>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</si>
  <si>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</si>
  <si>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</si>
  <si>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</si>
  <si>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</si>
  <si>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</si>
  <si>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</si>
  <si>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</si>
  <si>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</si>
  <si>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</si>
  <si>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</si>
  <si>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</si>
  <si>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</si>
  <si>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</si>
  <si>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</si>
  <si>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</si>
  <si>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</si>
  <si>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</si>
  <si>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</si>
  <si>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</si>
  <si>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</si>
  <si>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</si>
  <si>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</si>
  <si>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</si>
  <si>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</si>
  <si>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</si>
  <si>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</si>
  <si>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</si>
  <si>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</si>
  <si>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</si>
  <si>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</si>
  <si>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</si>
  <si>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</si>
  <si>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</si>
  <si>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</si>
  <si>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</si>
  <si>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</si>
  <si>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</si>
  <si>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</si>
  <si>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</si>
  <si>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</si>
  <si>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</si>
  <si>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</si>
  <si>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</si>
  <si>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</si>
  <si>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</si>
  <si>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</si>
  <si>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</si>
  <si>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</si>
  <si>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</si>
  <si>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</si>
  <si>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</si>
  <si>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</si>
  <si>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</si>
  <si>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</si>
  <si>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</si>
  <si>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</si>
  <si>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</si>
  <si>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</si>
  <si>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</si>
  <si>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</si>
  <si>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</si>
  <si>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</si>
  <si>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</si>
  <si>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</si>
  <si>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</si>
  <si>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</si>
  <si>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</si>
  <si>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</si>
  <si>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</si>
  <si>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</si>
  <si>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</si>
  <si>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</si>
  <si>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</si>
  <si>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</si>
  <si>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</si>
  <si>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</si>
  <si>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</si>
  <si>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</si>
  <si>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</si>
  <si>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</si>
  <si>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</si>
  <si>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</si>
  <si>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</si>
  <si>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</si>
  <si>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</si>
  <si>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</si>
  <si>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</si>
  <si>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</si>
  <si>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</si>
  <si>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</si>
  <si>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</si>
  <si>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</si>
  <si>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</si>
  <si>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</si>
  <si>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</si>
  <si>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</si>
  <si>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</si>
  <si>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</si>
  <si>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</si>
  <si>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</si>
  <si>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</si>
  <si>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</si>
  <si>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</si>
  <si>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</si>
  <si>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</si>
  <si>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</si>
  <si>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</si>
  <si>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</si>
  <si>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</si>
  <si>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</si>
  <si>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</si>
  <si>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</si>
  <si>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</si>
  <si>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</si>
  <si>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</si>
  <si>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</si>
  <si>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</si>
  <si>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</si>
  <si>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</si>
  <si>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</si>
  <si>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</si>
  <si>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</si>
  <si>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</si>
  <si>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</si>
  <si>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</si>
  <si>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</si>
  <si>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</si>
  <si>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</si>
  <si>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</si>
  <si>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</si>
  <si>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</si>
  <si>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</si>
  <si>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</si>
  <si>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</si>
  <si>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</si>
  <si>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</si>
  <si>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</si>
  <si>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</si>
  <si>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</si>
  <si>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</si>
  <si>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</si>
  <si>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</si>
  <si>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</si>
  <si>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</si>
  <si>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</si>
  <si>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</si>
  <si>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</si>
  <si>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</si>
  <si>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</si>
  <si>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</si>
  <si>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</si>
  <si>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</si>
  <si>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</si>
  <si>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</si>
  <si>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</si>
  <si>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</si>
  <si>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</si>
  <si>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</si>
  <si>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</si>
  <si>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</si>
  <si>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</si>
  <si>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</si>
  <si>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</si>
  <si>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</si>
  <si>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</si>
  <si>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</si>
  <si>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</si>
  <si>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</si>
  <si>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</si>
  <si>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</si>
  <si>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</si>
  <si>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</si>
  <si>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</si>
  <si>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</si>
  <si>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</si>
  <si>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</si>
  <si>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</si>
  <si>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</si>
  <si>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</si>
  <si>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</si>
  <si>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</si>
  <si>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</si>
  <si>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</si>
  <si>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</si>
  <si>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</si>
  <si>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</si>
  <si>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</si>
  <si>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</si>
  <si>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</si>
  <si>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</si>
  <si>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</si>
  <si>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</si>
  <si>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</si>
  <si>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</si>
  <si>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</si>
  <si>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</si>
  <si>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</si>
  <si>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</si>
  <si>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</si>
  <si>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</si>
  <si>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</si>
  <si>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</si>
  <si>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</si>
  <si>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</si>
  <si>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</si>
  <si>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</si>
  <si>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</si>
  <si>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</si>
  <si>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</si>
  <si>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</si>
  <si>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</si>
  <si>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</si>
  <si>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</si>
  <si>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</si>
  <si>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</si>
  <si>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</si>
  <si>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</si>
  <si>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</si>
  <si>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</si>
  <si>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</si>
  <si>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</si>
  <si>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</si>
  <si>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</si>
  <si>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</si>
  <si>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</si>
  <si>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</si>
  <si>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</si>
  <si>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</si>
  <si>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</si>
  <si>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</si>
  <si>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</si>
  <si>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</si>
  <si>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</si>
  <si>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</si>
  <si>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</si>
  <si>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</si>
  <si>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</si>
  <si>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</si>
  <si>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</si>
  <si>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</si>
  <si>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</si>
  <si>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</si>
  <si>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</si>
  <si>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</si>
  <si>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</si>
  <si>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</si>
  <si>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</si>
  <si>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</si>
  <si>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</si>
  <si>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</si>
  <si>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</si>
  <si>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</si>
  <si>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</si>
  <si>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</si>
  <si>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</si>
  <si>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</si>
  <si>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</si>
  <si>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</si>
  <si>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</si>
  <si>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</si>
  <si>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</si>
  <si>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</si>
  <si>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</si>
  <si>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</si>
  <si>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</si>
  <si>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</si>
  <si>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</si>
  <si>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</si>
  <si>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</si>
  <si>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</si>
  <si>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</si>
  <si>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</si>
  <si>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</si>
  <si>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</si>
  <si>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</si>
  <si>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</si>
  <si>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</si>
  <si>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</si>
  <si>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</si>
  <si>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</si>
  <si>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</si>
  <si>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</si>
  <si>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</si>
  <si>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</si>
  <si>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</si>
  <si>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</si>
  <si>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</si>
  <si>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</si>
  <si>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</si>
  <si>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</si>
  <si>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</si>
  <si>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</si>
  <si>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</si>
  <si>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</si>
  <si>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</si>
  <si>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</si>
  <si>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</si>
  <si>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</si>
  <si>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</si>
  <si>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</si>
  <si>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</si>
  <si>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</si>
  <si>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</si>
  <si>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</si>
  <si>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</si>
  <si>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</si>
  <si>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</si>
  <si>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</si>
  <si>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</si>
  <si>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</si>
  <si>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</si>
  <si>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</si>
  <si>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</si>
  <si>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</si>
  <si>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</si>
  <si>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</si>
  <si>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</si>
  <si>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</si>
  <si>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</si>
  <si>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</si>
  <si>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</si>
  <si>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</si>
  <si>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</si>
  <si>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</si>
  <si>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</si>
  <si>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</si>
  <si>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</si>
  <si>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</si>
  <si>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</si>
  <si>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</si>
  <si>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</si>
  <si>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</si>
  <si>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</si>
  <si>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</si>
  <si>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</si>
  <si>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</si>
  <si>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</si>
  <si>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</si>
  <si>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</si>
  <si>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</si>
  <si>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</si>
  <si>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</si>
  <si>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</si>
  <si>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</si>
  <si>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</si>
  <si>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</si>
  <si>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</si>
  <si>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</si>
  <si>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</si>
  <si>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</si>
  <si>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</si>
  <si>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</si>
  <si>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</si>
  <si>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</si>
  <si>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</si>
  <si>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</si>
  <si>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</si>
  <si>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</si>
  <si>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</si>
  <si>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</si>
  <si>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</si>
  <si>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</si>
  <si>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</si>
  <si>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</si>
  <si>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</si>
  <si>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</si>
  <si>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</si>
  <si>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</si>
  <si>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</si>
  <si>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</si>
  <si>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</si>
  <si>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</si>
  <si>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</si>
  <si>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</si>
  <si>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</si>
  <si>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</si>
  <si>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</si>
  <si>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</si>
  <si>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</si>
  <si>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</si>
  <si>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</si>
  <si>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</si>
  <si>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</si>
  <si>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</si>
  <si>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</si>
  <si>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</si>
  <si>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</si>
  <si>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</si>
  <si>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</si>
  <si>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</si>
  <si>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</si>
  <si>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</si>
  <si>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</si>
  <si>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</si>
  <si>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</si>
  <si>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</si>
  <si>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</si>
  <si>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</si>
  <si>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</si>
  <si>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</si>
  <si>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</si>
  <si>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</si>
  <si>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</si>
  <si>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</si>
  <si>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</si>
  <si>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</si>
  <si>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</si>
  <si>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</si>
  <si>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</si>
  <si>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</si>
  <si>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</si>
  <si>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</si>
  <si>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</si>
  <si>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</si>
  <si>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</si>
  <si>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</si>
  <si>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</si>
  <si>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</si>
  <si>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</si>
  <si>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</si>
  <si>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</si>
  <si>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</si>
  <si>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</si>
  <si>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</si>
  <si>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</si>
  <si>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</si>
  <si>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</si>
  <si>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</si>
  <si>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</si>
  <si>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</si>
  <si>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</si>
  <si>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</si>
  <si>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</si>
  <si>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</si>
  <si>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</si>
  <si>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</si>
  <si>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</si>
  <si>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</si>
  <si>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</si>
  <si>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</si>
  <si>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</si>
  <si>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</si>
  <si>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</si>
  <si>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</si>
  <si>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</si>
  <si>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</si>
  <si>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</si>
  <si>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</si>
  <si>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</si>
  <si>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</si>
  <si>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</si>
  <si>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</si>
  <si>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</si>
  <si>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</si>
  <si>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</si>
  <si>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</si>
  <si>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</si>
  <si>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</si>
  <si>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</si>
  <si>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</si>
  <si>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</si>
  <si>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</si>
  <si>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</si>
  <si>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</si>
  <si>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</si>
  <si>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</si>
  <si>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</si>
  <si>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</si>
  <si>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</si>
  <si>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</si>
  <si>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</si>
  <si>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</si>
  <si>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</si>
  <si>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</si>
  <si>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</si>
  <si>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</si>
  <si>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</si>
  <si>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</si>
  <si>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</si>
  <si>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</si>
  <si>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</si>
  <si>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</si>
  <si>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</si>
  <si>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</si>
  <si>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</si>
  <si>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</si>
  <si>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</si>
  <si>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</si>
  <si>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</si>
  <si>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</si>
  <si>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</si>
  <si>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</si>
  <si>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</si>
  <si>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</si>
  <si>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</si>
  <si>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</si>
  <si>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</si>
  <si>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</si>
  <si>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</si>
  <si>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</si>
  <si>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</si>
  <si>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</si>
  <si>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</si>
  <si>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</si>
  <si>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</si>
  <si>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</si>
  <si>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</si>
  <si>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</si>
  <si>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</si>
  <si>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</si>
  <si>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</si>
  <si>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</si>
  <si>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</si>
  <si>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</si>
  <si>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</si>
  <si>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</si>
  <si>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</si>
  <si>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</si>
  <si>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</si>
  <si>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</si>
  <si>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</si>
  <si>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</si>
  <si>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</si>
  <si>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</si>
  <si>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</si>
  <si>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</si>
  <si>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</si>
  <si>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</si>
  <si>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</si>
  <si>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</si>
  <si>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</si>
  <si>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</si>
  <si>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</si>
  <si>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</si>
  <si>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</si>
  <si>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</si>
  <si>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</si>
  <si>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</si>
  <si>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</si>
  <si>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</si>
  <si>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</si>
  <si>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</si>
  <si>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</si>
  <si>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</si>
  <si>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</si>
  <si>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</si>
  <si>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</si>
  <si>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</si>
  <si>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</si>
  <si>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</si>
  <si>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</si>
  <si>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</si>
  <si>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</si>
  <si>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</si>
  <si>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</si>
  <si>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</si>
  <si>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</si>
  <si>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</si>
  <si>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</si>
  <si>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</si>
  <si>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</si>
  <si>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</si>
  <si>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</si>
  <si>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</si>
  <si>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</si>
  <si>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</si>
  <si>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</si>
  <si>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</si>
  <si>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</si>
  <si>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</si>
  <si>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</si>
  <si>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</si>
  <si>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</si>
  <si>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</si>
  <si>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</si>
  <si>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</si>
  <si>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</si>
  <si>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</si>
  <si>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</si>
  <si>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</si>
  <si>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</si>
  <si>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</si>
  <si>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</si>
  <si>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</si>
  <si>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</si>
  <si>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</si>
  <si>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</si>
  <si>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</si>
  <si>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</si>
  <si>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</si>
  <si>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</si>
  <si>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</si>
  <si>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</si>
  <si>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</si>
  <si>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</si>
  <si>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</si>
  <si>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</si>
  <si>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</si>
  <si>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</si>
  <si>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</si>
  <si>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</si>
  <si>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</si>
  <si>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</si>
  <si>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</si>
  <si>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</si>
  <si>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</si>
  <si>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</si>
  <si>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</si>
  <si>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</si>
  <si>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</si>
  <si>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</si>
  <si>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</si>
  <si>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</si>
  <si>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</si>
  <si>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</si>
  <si>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</si>
  <si>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</si>
  <si>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</si>
  <si>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</si>
  <si>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</si>
  <si>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</si>
  <si>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</si>
  <si>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</si>
  <si>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</si>
  <si>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</si>
  <si>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</si>
  <si>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</si>
  <si>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</si>
  <si>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</si>
  <si>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</si>
  <si>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</si>
  <si>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</si>
  <si>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</si>
  <si>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</si>
  <si>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</si>
  <si>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</si>
  <si>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</si>
  <si>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</si>
  <si>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</si>
  <si>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</si>
  <si>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</si>
  <si>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</si>
  <si>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</si>
  <si>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</si>
  <si>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</si>
  <si>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</si>
  <si>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</si>
  <si>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</si>
  <si>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</si>
  <si>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</si>
  <si>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</si>
  <si>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</si>
  <si>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</si>
  <si>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</si>
  <si>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</si>
  <si>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</si>
  <si>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</si>
  <si>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</si>
  <si>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</si>
  <si>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</si>
  <si>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</si>
  <si>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</si>
  <si>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</si>
  <si>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</si>
  <si>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</si>
  <si>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</si>
  <si>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</si>
  <si>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</si>
  <si>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</si>
  <si>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</si>
  <si>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</si>
  <si>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</si>
  <si>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</si>
  <si>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</si>
  <si>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</si>
  <si>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</si>
  <si>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</si>
  <si>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</si>
  <si>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</si>
  <si>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</si>
  <si>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</si>
  <si>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</si>
  <si>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</si>
  <si>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</si>
  <si>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</si>
  <si>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</si>
  <si>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</si>
  <si>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</si>
  <si>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</si>
  <si>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</si>
  <si>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</si>
  <si>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</si>
  <si>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</si>
  <si>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</si>
  <si>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</si>
  <si>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</si>
  <si>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</si>
  <si>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</si>
  <si>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</si>
  <si>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</si>
  <si>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</si>
  <si>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</si>
  <si>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</si>
  <si>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</si>
  <si>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</si>
  <si>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</si>
  <si>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</si>
  <si>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</si>
  <si>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</si>
  <si>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</si>
  <si>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</si>
  <si>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</si>
  <si>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</si>
  <si>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</si>
  <si>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</si>
  <si>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</si>
  <si>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</si>
  <si>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</si>
  <si>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</si>
  <si>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</si>
  <si>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</si>
  <si>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</si>
  <si>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</si>
  <si>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</si>
  <si>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</si>
  <si>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</si>
  <si>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</si>
  <si>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</si>
  <si>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</si>
  <si>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</si>
  <si>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</si>
  <si>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</si>
  <si>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</si>
  <si>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</si>
  <si>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</si>
  <si>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</si>
  <si>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</si>
  <si>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</si>
  <si>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</si>
  <si>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</si>
  <si>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</si>
  <si>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</si>
  <si>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</si>
  <si>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</si>
  <si>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</si>
  <si>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</si>
  <si>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</si>
  <si>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</si>
  <si>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</si>
  <si>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</si>
  <si>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</si>
  <si>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</si>
  <si>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</si>
  <si>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</si>
  <si>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</si>
  <si>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</si>
  <si>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</si>
  <si>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</si>
  <si>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</si>
  <si>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</si>
  <si>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</si>
  <si>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</si>
  <si>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</si>
  <si>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</si>
  <si>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</si>
  <si>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</si>
  <si>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</si>
  <si>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</si>
  <si>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</si>
  <si>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</si>
  <si>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</si>
  <si>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</si>
  <si>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</si>
  <si>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</si>
  <si>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</si>
  <si>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</si>
  <si>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</si>
  <si>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</si>
  <si>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</si>
  <si>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</si>
  <si>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</si>
  <si>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</si>
  <si>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</si>
  <si>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</si>
  <si>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</si>
  <si>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</si>
  <si>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</si>
  <si>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</si>
  <si>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</si>
  <si>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</si>
  <si>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</si>
  <si>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</si>
  <si>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</si>
  <si>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</si>
  <si>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</si>
  <si>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</si>
  <si>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</si>
  <si>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</si>
  <si>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</si>
  <si>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</si>
  <si>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</si>
  <si>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</si>
  <si>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</si>
  <si>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</si>
  <si>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</si>
  <si>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</si>
  <si>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</si>
  <si>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</si>
  <si>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</si>
  <si>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</si>
  <si>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</si>
  <si>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</si>
  <si>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</si>
  <si>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</si>
  <si>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</si>
  <si>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</si>
  <si>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</si>
  <si>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</si>
  <si>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</si>
  <si>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</si>
  <si>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</si>
  <si>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</si>
  <si>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</si>
  <si>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</si>
  <si>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</si>
  <si>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</si>
  <si>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</si>
  <si>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</si>
  <si>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</si>
  <si>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</si>
  <si>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</si>
  <si>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</si>
  <si>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</si>
  <si>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</si>
  <si>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</si>
  <si>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</si>
  <si>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</si>
  <si>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</si>
  <si>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</si>
  <si>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</si>
  <si>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</si>
  <si>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</si>
  <si>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</si>
  <si>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</si>
  <si>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</si>
  <si>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</si>
  <si>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</si>
  <si>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</si>
  <si>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</si>
  <si>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</si>
  <si>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</si>
  <si>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</si>
  <si>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</si>
  <si>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</si>
  <si>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</si>
  <si>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</si>
  <si>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</si>
  <si>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</si>
  <si>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</si>
  <si>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</si>
  <si>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</si>
  <si>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</si>
  <si>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</si>
  <si>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</si>
  <si>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</si>
  <si>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</si>
  <si>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</si>
  <si>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</si>
  <si>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</si>
  <si>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</si>
  <si>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</si>
  <si>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</si>
  <si>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</si>
  <si>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</si>
  <si>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</si>
  <si>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</si>
  <si>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</si>
  <si>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</si>
  <si>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</si>
  <si>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</si>
  <si>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</si>
  <si>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</si>
  <si>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</si>
  <si>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</si>
  <si>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</si>
  <si>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</si>
  <si>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</si>
  <si>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</si>
  <si>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</si>
  <si>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</si>
  <si>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</si>
  <si>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</si>
  <si>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</si>
  <si>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</si>
  <si>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</si>
  <si>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</si>
  <si>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</si>
  <si>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</si>
  <si>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</si>
  <si>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</si>
  <si>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</si>
  <si>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</si>
  <si>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</si>
  <si>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</si>
  <si>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</si>
  <si>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</si>
  <si>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</si>
  <si>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</si>
  <si>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</si>
  <si>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</si>
  <si>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</si>
  <si>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</si>
  <si>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</si>
  <si>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</si>
  <si>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</si>
  <si>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</si>
  <si>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</si>
  <si>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</si>
  <si>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</si>
  <si>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</si>
  <si>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</si>
  <si>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</si>
  <si>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</si>
  <si>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</si>
  <si>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</si>
  <si>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</si>
  <si>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</si>
  <si>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</si>
  <si>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</si>
  <si>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</si>
  <si>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</si>
  <si>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</si>
  <si>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</si>
  <si>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</si>
  <si>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</si>
  <si>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</si>
  <si>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</si>
  <si>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</si>
  <si>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</si>
  <si>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</si>
  <si>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</si>
  <si>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</si>
  <si>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</si>
  <si>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</si>
  <si>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</si>
  <si>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</si>
  <si>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</si>
  <si>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</si>
  <si>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</si>
  <si>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</si>
  <si>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</si>
  <si>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</si>
  <si>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</si>
  <si>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</si>
  <si>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</si>
  <si>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</si>
  <si>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</si>
  <si>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</si>
  <si>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</si>
  <si>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</si>
  <si>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</si>
  <si>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</si>
  <si>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</si>
  <si>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</si>
  <si>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</si>
  <si>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</si>
  <si>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</si>
  <si>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</si>
  <si>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</si>
  <si>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</si>
  <si>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</si>
  <si>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</si>
  <si>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</si>
  <si>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</si>
  <si>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</si>
  <si>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</si>
  <si>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</si>
  <si>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</si>
  <si>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</si>
  <si>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</si>
  <si>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</si>
  <si>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</si>
  <si>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</si>
  <si>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</si>
  <si>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</si>
  <si>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</si>
  <si>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</si>
  <si>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</si>
  <si>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</si>
  <si>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</si>
  <si>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</si>
  <si>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</si>
  <si>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</si>
  <si>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</si>
  <si>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</si>
  <si>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</si>
  <si>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</si>
  <si>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</si>
  <si>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</si>
  <si>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</si>
  <si>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</si>
  <si>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</si>
  <si>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</si>
  <si>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</si>
  <si>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</si>
  <si>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</si>
  <si>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</si>
  <si>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</si>
  <si>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</si>
  <si>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</si>
  <si>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</si>
  <si>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</si>
  <si>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</si>
  <si>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</si>
  <si>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</si>
  <si>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</si>
  <si>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</si>
  <si>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</si>
  <si>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</si>
  <si>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</si>
  <si>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</si>
  <si>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</si>
  <si>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</si>
  <si>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</si>
  <si>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</si>
  <si>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</si>
  <si>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</si>
  <si>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</si>
  <si>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</si>
  <si>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</si>
  <si>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</si>
  <si>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</si>
  <si>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</si>
  <si>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</si>
  <si>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</si>
  <si>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</si>
  <si>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</si>
  <si>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</si>
  <si>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</si>
  <si>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</si>
  <si>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</si>
  <si>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</si>
  <si>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</si>
  <si>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</si>
  <si>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</si>
  <si>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</si>
  <si>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</si>
  <si>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</si>
  <si>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</si>
  <si>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</si>
  <si>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</si>
  <si>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</si>
  <si>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</si>
  <si>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</si>
  <si>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</si>
  <si>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</si>
  <si>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</si>
  <si>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</si>
  <si>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</si>
  <si>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</si>
  <si>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</si>
  <si>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</si>
  <si>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</si>
  <si>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</si>
  <si>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</si>
  <si>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</si>
  <si>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</si>
  <si>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</si>
  <si>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</si>
  <si>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</si>
  <si>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</si>
  <si>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</si>
  <si>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</si>
  <si>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</si>
  <si>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</si>
  <si>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</si>
  <si>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</si>
  <si>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</si>
  <si>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</si>
  <si>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</si>
  <si>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</si>
  <si>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</si>
  <si>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</si>
  <si>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</si>
  <si>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</si>
  <si>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</si>
  <si>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</si>
  <si>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</si>
  <si>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</si>
  <si>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</si>
  <si>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</si>
  <si>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</si>
  <si>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</si>
  <si>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</si>
  <si>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</si>
  <si>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</si>
  <si>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</si>
  <si>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</si>
  <si>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</si>
  <si>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</si>
  <si>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</si>
  <si>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</si>
  <si>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</si>
  <si>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</si>
  <si>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</si>
  <si>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</si>
  <si>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</si>
  <si>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</si>
  <si>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</si>
  <si>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</si>
  <si>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</si>
  <si>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</si>
  <si>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</si>
  <si>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</si>
  <si>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</si>
  <si>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</si>
  <si>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</si>
  <si>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</si>
  <si>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</si>
  <si>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</si>
  <si>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</si>
  <si>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</si>
  <si>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</si>
  <si>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</si>
  <si>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</si>
  <si>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</si>
  <si>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</si>
  <si>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</si>
  <si>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</si>
  <si>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</si>
  <si>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</si>
  <si>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</si>
  <si>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</si>
  <si>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</si>
  <si>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</si>
  <si>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</si>
  <si>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</si>
  <si>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</si>
  <si>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</si>
  <si>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</si>
  <si>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</si>
  <si>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</si>
  <si>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</si>
  <si>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</si>
  <si>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</si>
  <si>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</si>
  <si>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</si>
  <si>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</si>
  <si>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</si>
  <si>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</si>
  <si>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</si>
  <si>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</si>
  <si>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</si>
  <si>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</si>
  <si>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</si>
  <si>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</si>
  <si>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</si>
  <si>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</si>
  <si>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</si>
  <si>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</si>
  <si>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</si>
  <si>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</si>
  <si>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</si>
  <si>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</si>
  <si>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</si>
  <si>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</si>
  <si>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</si>
  <si>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</si>
  <si>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</si>
  <si>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</si>
  <si>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</si>
  <si>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</si>
  <si>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</si>
  <si>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</si>
  <si>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</si>
  <si>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</si>
  <si>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</si>
  <si>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</si>
  <si>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</si>
  <si>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</si>
  <si>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</si>
  <si>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</si>
  <si>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</si>
  <si>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</si>
  <si>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</si>
  <si>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</si>
  <si>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</si>
  <si>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</si>
  <si>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</si>
  <si>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</si>
  <si>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</si>
  <si>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</si>
  <si>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</si>
  <si>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</si>
  <si>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</si>
  <si>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</si>
  <si>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</si>
  <si>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</si>
  <si>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</si>
  <si>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</si>
  <si>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</si>
  <si>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</si>
  <si>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</si>
  <si>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</si>
  <si>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</si>
  <si>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</si>
  <si>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</si>
  <si>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</si>
  <si>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</si>
  <si>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</si>
  <si>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</si>
  <si>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</si>
  <si>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</si>
  <si>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</si>
  <si>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</si>
  <si>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</si>
  <si>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</si>
  <si>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</si>
  <si>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</si>
  <si>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</si>
  <si>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</si>
  <si>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</si>
  <si>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</si>
  <si>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</si>
  <si>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</si>
  <si>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</si>
  <si>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</si>
  <si>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</si>
  <si>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</si>
  <si>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</si>
  <si>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</si>
  <si>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</si>
  <si>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</si>
  <si>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</si>
  <si>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</si>
  <si>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</si>
  <si>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</si>
  <si>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</si>
  <si>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</si>
  <si>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</si>
  <si>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</si>
  <si>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</si>
  <si>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</si>
  <si>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</si>
  <si>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</si>
  <si>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</si>
  <si>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</si>
  <si>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</si>
  <si>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</si>
  <si>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</si>
  <si>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</si>
  <si>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</si>
  <si>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</si>
  <si>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</si>
  <si>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</si>
  <si>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</si>
  <si>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</si>
  <si>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</si>
  <si>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</si>
  <si>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</si>
  <si>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</si>
  <si>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</si>
  <si>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</si>
  <si>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</si>
  <si>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</si>
  <si>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</si>
  <si>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</si>
  <si>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</si>
  <si>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</si>
  <si>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</si>
  <si>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</si>
  <si>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</si>
  <si>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</si>
  <si>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</si>
  <si>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</si>
  <si>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</si>
  <si>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</si>
  <si>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</si>
  <si>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</si>
  <si>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</si>
  <si>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</si>
  <si>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</si>
  <si>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</si>
  <si>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</si>
  <si>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</si>
  <si>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</si>
  <si>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</si>
  <si>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</si>
  <si>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</si>
  <si>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</si>
  <si>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</si>
  <si>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</si>
  <si>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</si>
  <si>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</si>
  <si>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</si>
  <si>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</si>
  <si>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</si>
  <si>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</si>
  <si>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</si>
  <si>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</si>
  <si>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</si>
  <si>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</si>
  <si>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</si>
  <si>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</si>
  <si>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</si>
  <si>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</si>
  <si>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</si>
  <si>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</si>
  <si>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</si>
  <si>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</si>
  <si>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</si>
  <si>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</si>
  <si>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</si>
  <si>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</si>
  <si>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</si>
  <si>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</si>
  <si>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</si>
  <si>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</si>
  <si>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</si>
  <si>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</si>
  <si>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</si>
  <si>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</si>
  <si>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</si>
  <si>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</si>
  <si>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</si>
  <si>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</si>
  <si>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</si>
  <si>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</si>
  <si>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</si>
  <si>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</si>
  <si>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</si>
  <si>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</si>
  <si>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</si>
  <si>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</si>
  <si>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</si>
  <si>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</si>
  <si>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</si>
  <si>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</si>
  <si>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</si>
  <si>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</si>
  <si>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</si>
  <si>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</si>
  <si>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</si>
  <si>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</si>
  <si>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</si>
  <si>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</si>
  <si>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</si>
  <si>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</si>
  <si>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</si>
  <si>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</si>
  <si>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</si>
  <si>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</si>
  <si>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</si>
  <si>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</si>
  <si>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</si>
  <si>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</si>
  <si>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</si>
  <si>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</si>
  <si>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</si>
  <si>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</si>
  <si>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</si>
  <si>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</si>
  <si>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</si>
  <si>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</si>
  <si>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</si>
  <si>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</si>
  <si>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</si>
  <si>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</si>
  <si>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</si>
  <si>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</si>
  <si>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</si>
  <si>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</si>
  <si>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</si>
  <si>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</si>
  <si>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</si>
  <si>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</si>
  <si>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</si>
  <si>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</si>
  <si>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</si>
  <si>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</si>
  <si>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</si>
  <si>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</si>
  <si>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</si>
  <si>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</si>
  <si>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</si>
  <si>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</si>
  <si>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</si>
  <si>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</si>
  <si>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</si>
  <si>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</si>
  <si>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</si>
  <si>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</si>
  <si>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</si>
  <si>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</si>
  <si>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</si>
  <si>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</si>
  <si>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</si>
  <si>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</si>
  <si>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</si>
  <si>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</si>
  <si>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</si>
  <si>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</si>
  <si>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</si>
  <si>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</si>
  <si>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</si>
  <si>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</si>
  <si>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</si>
  <si>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</si>
  <si>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</si>
  <si>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</si>
  <si>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</si>
  <si>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</si>
  <si>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</si>
  <si>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</si>
  <si>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</si>
  <si>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</si>
  <si>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</si>
  <si>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</si>
  <si>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</si>
  <si>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</si>
  <si>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</si>
  <si>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</si>
  <si>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</si>
  <si>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</si>
  <si>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</si>
  <si>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</si>
  <si>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</si>
  <si>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</si>
  <si>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</si>
  <si>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</si>
  <si>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</si>
  <si>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</si>
  <si>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</si>
  <si>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</si>
  <si>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</si>
  <si>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</si>
  <si>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</si>
  <si>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</si>
  <si>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</si>
  <si>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</si>
  <si>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</si>
  <si>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</si>
  <si>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</si>
  <si>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</si>
  <si>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</si>
  <si>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</si>
  <si>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</si>
  <si>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</si>
  <si>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</si>
  <si>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</si>
  <si>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</si>
  <si>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</si>
  <si>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</si>
  <si>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</si>
  <si>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</si>
  <si>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</si>
  <si>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</si>
  <si>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</si>
  <si>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</si>
  <si>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</si>
  <si>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</si>
  <si>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</si>
  <si>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</si>
  <si>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</si>
  <si>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</si>
  <si>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</si>
  <si>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</si>
  <si>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</si>
  <si>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</si>
  <si>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</si>
  <si>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</si>
  <si>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</si>
  <si>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</si>
  <si>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</si>
  <si>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</si>
  <si>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</si>
  <si>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</si>
  <si>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</si>
  <si>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</si>
  <si>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</si>
  <si>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</si>
  <si>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</si>
  <si>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</si>
  <si>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</si>
  <si>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</si>
  <si>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</si>
  <si>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</si>
  <si>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</si>
  <si>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</si>
  <si>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</si>
  <si>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</si>
  <si>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</si>
  <si>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</si>
  <si>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</si>
  <si>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</si>
  <si>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</si>
  <si>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</si>
  <si>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</si>
  <si>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</si>
  <si>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</si>
  <si>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</si>
  <si>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</si>
  <si>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</si>
  <si>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</si>
  <si>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</si>
  <si>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</si>
  <si>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</si>
  <si>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</si>
  <si>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</si>
  <si>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</si>
  <si>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</si>
  <si>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</si>
  <si>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</si>
  <si>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</si>
  <si>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</si>
  <si>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</si>
  <si>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</si>
  <si>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</si>
  <si>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</si>
  <si>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</si>
  <si>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</si>
  <si>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</si>
  <si>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</si>
  <si>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</si>
  <si>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</si>
  <si>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</si>
  <si>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</si>
  <si>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</si>
  <si>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</si>
  <si>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</si>
  <si>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</si>
  <si>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</si>
  <si>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</si>
  <si>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</si>
  <si>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</si>
  <si>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</si>
  <si>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</si>
  <si>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</si>
  <si>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</si>
  <si>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</si>
  <si>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</si>
  <si>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</si>
  <si>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</si>
  <si>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</si>
  <si>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</si>
  <si>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</si>
  <si>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</si>
  <si>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</si>
  <si>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</si>
  <si>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</si>
  <si>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</si>
  <si>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</si>
  <si>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</si>
  <si>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</si>
  <si>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</si>
  <si>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</si>
  <si>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</si>
  <si>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</si>
  <si>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</si>
  <si>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</si>
  <si>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</si>
  <si>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</si>
  <si>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</si>
  <si>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</si>
  <si>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</si>
  <si>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</si>
  <si>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</si>
  <si>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</si>
  <si>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</si>
  <si>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</si>
  <si>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</si>
  <si>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</si>
  <si>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</si>
  <si>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</si>
  <si>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</si>
  <si>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</si>
  <si>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</si>
  <si>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</si>
  <si>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</si>
  <si>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</si>
  <si>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</si>
  <si>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</si>
  <si>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</si>
  <si>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</si>
  <si>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</si>
  <si>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</si>
  <si>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</si>
  <si>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</si>
  <si>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</si>
  <si>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</si>
  <si>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</si>
  <si>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</si>
  <si>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</si>
  <si>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</si>
  <si>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</si>
  <si>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</si>
  <si>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</si>
  <si>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</si>
  <si>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</si>
  <si>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</si>
  <si>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</si>
  <si>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</si>
  <si>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</si>
  <si>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</si>
  <si>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</si>
  <si>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</si>
  <si>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</si>
  <si>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</si>
  <si>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</si>
  <si>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</si>
  <si>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</si>
  <si>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</si>
  <si>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</si>
  <si>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</si>
  <si>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</si>
  <si>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</si>
  <si>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</si>
  <si>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</si>
  <si>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</si>
  <si>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</si>
  <si>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</si>
  <si>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</si>
  <si>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</si>
  <si>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</si>
  <si>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</si>
  <si>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</si>
  <si>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</si>
  <si>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</si>
  <si>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</si>
  <si>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</si>
  <si>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</si>
  <si>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</si>
  <si>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</si>
  <si>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</si>
  <si>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</si>
  <si>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</si>
  <si>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</si>
  <si>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</si>
  <si>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</si>
  <si>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</si>
  <si>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</si>
  <si>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</si>
  <si>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</si>
  <si>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</si>
  <si>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</si>
  <si>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</si>
  <si>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</si>
  <si>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</si>
  <si>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</si>
  <si>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</si>
  <si>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</si>
  <si>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</si>
  <si>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</si>
  <si>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</si>
  <si>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</si>
  <si>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</si>
  <si>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</si>
  <si>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</si>
  <si>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</si>
  <si>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</si>
  <si>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</si>
  <si>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</si>
  <si>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</si>
  <si>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</si>
  <si>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</si>
  <si>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</si>
  <si>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</si>
  <si>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</si>
  <si>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</si>
  <si>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</si>
  <si>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</si>
  <si>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</si>
  <si>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</si>
  <si>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</si>
  <si>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</si>
  <si>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</si>
  <si>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</si>
  <si>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</si>
  <si>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</si>
  <si>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</si>
  <si>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</si>
  <si>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</si>
  <si>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</si>
  <si>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</si>
  <si>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</si>
  <si>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</si>
  <si>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</si>
  <si>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</si>
  <si>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</si>
  <si>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</si>
  <si>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</si>
  <si>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</si>
  <si>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</si>
  <si>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</si>
  <si>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</si>
  <si>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</si>
  <si>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</si>
  <si>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</si>
  <si>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</si>
  <si>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</si>
  <si>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</si>
  <si>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</si>
  <si>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</si>
  <si>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</si>
  <si>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</si>
  <si>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</si>
  <si>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</si>
  <si>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</si>
  <si>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</si>
  <si>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</si>
  <si>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</si>
  <si>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</si>
  <si>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</si>
  <si>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</si>
  <si>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</si>
  <si>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</si>
  <si>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</si>
  <si>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</si>
  <si>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</si>
  <si>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</si>
  <si>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</si>
  <si>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</si>
  <si>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</si>
  <si>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</si>
  <si>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</si>
  <si>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</si>
  <si>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</si>
  <si>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</si>
  <si>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</si>
  <si>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</si>
  <si>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</si>
  <si>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</si>
  <si>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</si>
  <si>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</si>
  <si>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</si>
  <si>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</si>
  <si>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</si>
  <si>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</si>
  <si>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</si>
  <si>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</si>
  <si>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</si>
  <si>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</si>
  <si>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</si>
  <si>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</si>
  <si>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</si>
  <si>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</si>
  <si>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</si>
  <si>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</si>
  <si>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</si>
  <si>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</si>
  <si>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</si>
  <si>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</si>
  <si>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</si>
  <si>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</si>
  <si>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</si>
  <si>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</si>
  <si>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</si>
  <si>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</si>
  <si>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</si>
  <si>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</si>
  <si>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</si>
  <si>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</si>
  <si>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</si>
  <si>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</si>
  <si>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</si>
  <si>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</si>
  <si>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</si>
  <si>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</si>
  <si>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</si>
  <si>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</si>
  <si>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</si>
  <si>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</si>
  <si>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</si>
  <si>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</si>
  <si>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</si>
  <si>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</si>
  <si>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</si>
  <si>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</si>
  <si>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</si>
  <si>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</si>
  <si>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</si>
  <si>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</si>
  <si>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</si>
  <si>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</si>
  <si>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</si>
  <si>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</si>
  <si>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</si>
  <si>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</si>
  <si>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</si>
  <si>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</si>
  <si>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</si>
  <si>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</si>
  <si>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</si>
  <si>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</si>
  <si>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</si>
  <si>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</si>
  <si>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</si>
  <si>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</si>
  <si>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</si>
  <si>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</si>
  <si>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</si>
  <si>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</si>
  <si>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</si>
  <si>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</si>
  <si>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</si>
  <si>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</si>
  <si>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</si>
  <si>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</si>
  <si>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</si>
  <si>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</si>
  <si>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</si>
  <si>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</si>
  <si>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</si>
  <si>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</si>
  <si>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</si>
  <si>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</si>
  <si>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</si>
  <si>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</si>
  <si>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</si>
  <si>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</si>
  <si>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</si>
  <si>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</si>
  <si>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</si>
  <si>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</si>
  <si>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</si>
  <si>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</si>
  <si>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</si>
  <si>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</si>
  <si>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</si>
  <si>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</si>
  <si>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</si>
  <si>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</si>
  <si>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</si>
  <si>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</si>
  <si>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</si>
  <si>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</si>
  <si>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</si>
  <si>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</si>
  <si>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</si>
  <si>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</si>
  <si>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</si>
  <si>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</si>
  <si>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</si>
  <si>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</si>
  <si>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</si>
  <si>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</si>
  <si>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</si>
  <si>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</si>
  <si>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</si>
  <si>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</si>
  <si>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</si>
  <si>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</si>
  <si>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</si>
  <si>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</si>
  <si>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</si>
  <si>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</si>
  <si>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</si>
  <si>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</si>
  <si>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</si>
  <si>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</si>
  <si>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</si>
  <si>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</si>
  <si>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</si>
  <si>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</si>
  <si>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</si>
  <si>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</si>
  <si>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</si>
  <si>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</si>
  <si>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</si>
  <si>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</si>
  <si>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</si>
  <si>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</si>
  <si>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</si>
  <si>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</si>
  <si>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</si>
  <si>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</si>
  <si>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</si>
  <si>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</si>
  <si>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</si>
  <si>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</si>
  <si>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</si>
  <si>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</si>
  <si>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</si>
  <si>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</si>
  <si>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</si>
  <si>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</si>
  <si>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</si>
  <si>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</si>
  <si>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</si>
  <si>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</si>
  <si>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</si>
  <si>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</si>
  <si>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</si>
  <si>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</si>
  <si>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</si>
  <si>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</si>
  <si>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</si>
  <si>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</si>
  <si>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</si>
  <si>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</si>
  <si>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</si>
  <si>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</si>
  <si>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</si>
  <si>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</si>
  <si>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</si>
  <si>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</si>
  <si>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</si>
  <si>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</si>
  <si>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</si>
  <si>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</si>
  <si>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</si>
  <si>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</si>
  <si>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</si>
  <si>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</si>
  <si>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</si>
  <si>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</si>
  <si>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</si>
  <si>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</si>
  <si>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</si>
  <si>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</si>
  <si>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</si>
  <si>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</si>
  <si>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</si>
  <si>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</si>
  <si>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</si>
  <si>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</si>
  <si>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</si>
  <si>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</si>
  <si>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</si>
  <si>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</si>
  <si>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</si>
  <si>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</si>
  <si>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</si>
  <si>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</si>
  <si>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</si>
  <si>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</si>
  <si>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</si>
  <si>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</si>
  <si>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</si>
  <si>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</si>
  <si>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</si>
  <si>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</si>
  <si>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</si>
  <si>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</si>
  <si>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</si>
  <si>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</si>
  <si>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</si>
  <si>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</si>
  <si>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</si>
  <si>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</si>
  <si>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</si>
  <si>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</si>
  <si>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</si>
  <si>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</si>
  <si>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</si>
  <si>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</si>
  <si>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</si>
  <si>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</si>
  <si>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</si>
  <si>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</si>
  <si>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</si>
  <si>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</si>
  <si>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</si>
  <si>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</si>
  <si>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</si>
  <si>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</si>
  <si>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</si>
  <si>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</si>
  <si>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</si>
  <si>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</si>
  <si>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</si>
  <si>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</si>
  <si>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</si>
  <si>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</si>
  <si>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</si>
  <si>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</si>
  <si>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</si>
  <si>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</si>
  <si>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</si>
  <si>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</si>
  <si>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</si>
  <si>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</si>
  <si>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</si>
  <si>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</si>
  <si>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</si>
  <si>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</si>
  <si>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</si>
  <si>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</si>
  <si>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</si>
  <si>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</si>
  <si>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</si>
  <si>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</si>
  <si>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</si>
  <si>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</si>
  <si>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</si>
  <si>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</si>
  <si>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</si>
  <si>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</si>
  <si>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</si>
  <si>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</si>
  <si>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</si>
  <si>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</si>
  <si>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</si>
  <si>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</si>
  <si>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</si>
  <si>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</si>
  <si>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</si>
  <si>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</si>
  <si>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</si>
  <si>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</si>
  <si>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</si>
  <si>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</si>
  <si>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</si>
  <si>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</si>
  <si>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</si>
  <si>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</si>
  <si>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</si>
  <si>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</si>
  <si>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</si>
  <si>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</si>
  <si>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</si>
  <si>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</si>
  <si>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</si>
  <si>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</si>
  <si>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</si>
  <si>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</si>
  <si>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</si>
  <si>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</si>
  <si>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</si>
  <si>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</si>
  <si>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</si>
  <si>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</si>
  <si>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</si>
  <si>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</si>
  <si>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</si>
  <si>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</si>
  <si>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</si>
  <si>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</si>
  <si>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</si>
  <si>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</si>
  <si>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</si>
  <si>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</si>
  <si>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</si>
  <si>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</si>
  <si>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</si>
  <si>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</si>
  <si>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</si>
  <si>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</si>
  <si>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</si>
  <si>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</si>
  <si>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</si>
  <si>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</si>
  <si>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</si>
  <si>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</si>
  <si>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</si>
  <si>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</si>
  <si>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</si>
  <si>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</si>
  <si>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</si>
  <si>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</si>
  <si>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</si>
  <si>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</si>
  <si>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</si>
  <si>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</si>
  <si>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</si>
  <si>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</si>
  <si>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</si>
  <si>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</si>
  <si>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</si>
  <si>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</si>
  <si>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</si>
  <si>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</si>
  <si>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</si>
  <si>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</si>
  <si>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</si>
  <si>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</si>
  <si>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</si>
  <si>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</si>
  <si>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</si>
  <si>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</si>
  <si>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</si>
  <si>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</si>
  <si>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</si>
  <si>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</si>
  <si>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</si>
  <si>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</si>
  <si>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</si>
  <si>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</si>
  <si>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</si>
  <si>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</si>
  <si>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</si>
  <si>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</si>
  <si>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</si>
  <si>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</si>
  <si>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</si>
  <si>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</si>
  <si>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</si>
  <si>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</si>
  <si>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</si>
  <si>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</si>
  <si>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</si>
  <si>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</si>
  <si>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</si>
  <si>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</si>
  <si>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</si>
  <si>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</si>
  <si>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</si>
  <si>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</si>
  <si>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</si>
  <si>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</si>
  <si>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</si>
  <si>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</si>
  <si>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</si>
  <si>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</si>
  <si>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</si>
  <si>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</si>
  <si>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</si>
  <si>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</si>
  <si>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</si>
  <si>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</si>
  <si>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</si>
  <si>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</si>
  <si>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</si>
  <si>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</si>
  <si>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</si>
  <si>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</si>
  <si>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</si>
  <si>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</si>
  <si>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</si>
  <si>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</si>
  <si>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</si>
  <si>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</si>
  <si>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</si>
  <si>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</si>
  <si>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</si>
  <si>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</si>
  <si>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</si>
  <si>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</si>
  <si>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</si>
  <si>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</si>
  <si>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</si>
  <si>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</si>
  <si>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</si>
  <si>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</si>
  <si>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</si>
  <si>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</si>
  <si>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</si>
  <si>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</si>
  <si>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</si>
  <si>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</si>
  <si>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</si>
  <si>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</si>
  <si>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</si>
  <si>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</si>
  <si>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</si>
  <si>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</si>
  <si>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</si>
  <si>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</si>
  <si>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</si>
  <si>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</si>
  <si>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</si>
  <si>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</si>
  <si>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</si>
  <si>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</si>
  <si>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</si>
  <si>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</si>
  <si>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</si>
  <si>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</si>
  <si>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</si>
  <si>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</si>
  <si>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</si>
  <si>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</si>
  <si>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</si>
  <si>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</si>
  <si>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</si>
  <si>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</si>
  <si>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</si>
  <si>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</si>
  <si>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</si>
  <si>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</si>
  <si>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</si>
  <si>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</si>
  <si>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</si>
  <si>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</si>
  <si>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</si>
  <si>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</si>
  <si>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</si>
  <si>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</si>
  <si>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</si>
  <si>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</si>
  <si>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</si>
  <si>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</si>
  <si>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</si>
  <si>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</si>
  <si>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</si>
  <si>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</si>
  <si>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</si>
  <si>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</si>
  <si>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</si>
  <si>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</si>
  <si>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</si>
  <si>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</si>
  <si>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</si>
  <si>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</si>
  <si>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</si>
  <si>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</si>
  <si>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</si>
  <si>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</si>
  <si>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</si>
  <si>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</si>
  <si>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</si>
  <si>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</si>
  <si>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</si>
  <si>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</si>
  <si>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</si>
  <si>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</si>
  <si>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</si>
  <si>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</si>
  <si>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</si>
  <si>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</si>
  <si>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</si>
  <si>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</si>
  <si>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</si>
  <si>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</si>
  <si>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</si>
  <si>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</si>
  <si>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</si>
  <si>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</si>
  <si>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</si>
  <si>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</si>
  <si>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</si>
  <si>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</si>
  <si>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</si>
  <si>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</si>
  <si>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</si>
  <si>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</si>
  <si>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</si>
  <si>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</si>
  <si>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</si>
  <si>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</si>
  <si>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</si>
  <si>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</si>
  <si>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</si>
  <si>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</si>
  <si>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</si>
  <si>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</si>
  <si>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</si>
  <si>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</si>
  <si>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</si>
  <si>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</si>
  <si>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</si>
  <si>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</si>
  <si>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</si>
  <si>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</si>
  <si>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</si>
  <si>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</si>
  <si>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</si>
  <si>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</si>
  <si>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</si>
  <si>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</si>
  <si>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</si>
  <si>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</si>
  <si>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</si>
  <si>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</si>
  <si>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</si>
  <si>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</si>
  <si>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</si>
  <si>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</si>
  <si>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</si>
  <si>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</si>
  <si>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</si>
  <si>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</si>
  <si>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</si>
  <si>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</si>
  <si>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</si>
  <si>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</si>
  <si>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</si>
  <si>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</si>
  <si>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</si>
  <si>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</si>
  <si>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</si>
  <si>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</si>
  <si>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</si>
  <si>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</si>
  <si>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</si>
  <si>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</si>
  <si>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</si>
  <si>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</si>
  <si>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</si>
  <si>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</si>
  <si>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</si>
  <si>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</si>
  <si>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</si>
  <si>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</si>
  <si>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</si>
  <si>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</si>
  <si>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</si>
  <si>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</si>
  <si>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</si>
  <si>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</si>
  <si>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</si>
  <si>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</si>
  <si>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</si>
  <si>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</si>
  <si>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</si>
  <si>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</si>
  <si>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</si>
  <si>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</si>
  <si>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</si>
  <si>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</si>
  <si>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</si>
  <si>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</si>
  <si>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</si>
  <si>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</si>
  <si>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</si>
  <si>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</si>
  <si>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</si>
  <si>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</si>
  <si>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</si>
  <si>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</si>
  <si>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</si>
  <si>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</si>
  <si>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</si>
  <si>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</si>
  <si>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</si>
  <si>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</si>
  <si>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</si>
  <si>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</si>
  <si>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</si>
  <si>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</si>
  <si>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</si>
  <si>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</si>
  <si>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</si>
  <si>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</si>
  <si>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</si>
  <si>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</si>
  <si>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</si>
  <si>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</si>
  <si>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</si>
  <si>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</si>
  <si>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</si>
  <si>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</si>
  <si>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</si>
  <si>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</si>
  <si>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</si>
  <si>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</si>
  <si>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</si>
  <si>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</si>
  <si>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</si>
  <si>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</si>
  <si>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</si>
  <si>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</si>
  <si>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</si>
  <si>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</si>
  <si>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</si>
  <si>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</si>
  <si>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</si>
  <si>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</si>
  <si>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</si>
  <si>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</si>
  <si>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</si>
  <si>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</si>
  <si>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</si>
  <si>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</si>
  <si>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</si>
  <si>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</si>
  <si>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</si>
  <si>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</si>
  <si>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</si>
  <si>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</si>
  <si>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</si>
  <si>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</si>
  <si>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</si>
  <si>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</si>
  <si>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</si>
  <si>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</si>
  <si>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</si>
  <si>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</si>
  <si>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</si>
  <si>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</si>
  <si>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</si>
  <si>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</si>
  <si>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</si>
  <si>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</si>
  <si>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</si>
  <si>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</si>
  <si>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</si>
  <si>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</si>
  <si>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</si>
  <si>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</si>
  <si>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</si>
  <si>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</si>
  <si>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</si>
  <si>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</si>
  <si>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</si>
  <si>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</si>
  <si>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</si>
  <si>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</si>
  <si>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</si>
  <si>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</si>
  <si>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</si>
  <si>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</si>
  <si>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</si>
  <si>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</si>
  <si>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</si>
  <si>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</si>
  <si>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</si>
  <si>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</si>
  <si>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</si>
  <si>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</si>
  <si>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</si>
  <si>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</si>
  <si>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</si>
  <si>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</si>
  <si>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</si>
  <si>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</si>
  <si>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</si>
  <si>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</si>
  <si>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</si>
  <si>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</si>
  <si>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</si>
  <si>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</si>
  <si>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</si>
  <si>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</si>
  <si>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</si>
  <si>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</si>
  <si>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</si>
  <si>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</si>
  <si>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</si>
  <si>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</si>
  <si>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</si>
  <si>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</si>
  <si>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</si>
  <si>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</si>
  <si>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</si>
  <si>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</si>
  <si>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</si>
  <si>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</si>
  <si>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</si>
  <si>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</si>
  <si>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</si>
  <si>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</si>
  <si>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</si>
  <si>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</si>
  <si>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</si>
  <si>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</si>
  <si>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</si>
  <si>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</si>
  <si>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</si>
  <si>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</si>
  <si>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</si>
  <si>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</si>
  <si>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</si>
  <si>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</si>
  <si>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</si>
  <si>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</si>
  <si>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</si>
  <si>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</si>
  <si>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</si>
  <si>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</si>
  <si>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</si>
  <si>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</si>
  <si>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</si>
  <si>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</si>
  <si>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</si>
  <si>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</si>
  <si>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</si>
  <si>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</si>
  <si>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</si>
  <si>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</si>
  <si>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</si>
  <si>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</si>
  <si>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</si>
  <si>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</si>
  <si>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</si>
  <si>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</si>
  <si>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</si>
  <si>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</si>
  <si>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</si>
  <si>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</si>
  <si>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</si>
  <si>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</si>
  <si>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</si>
  <si>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</si>
  <si>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</si>
  <si>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</si>
  <si>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</si>
  <si>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</si>
  <si>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</si>
  <si>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</si>
  <si>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</si>
  <si>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</si>
  <si>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</si>
  <si>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</si>
  <si>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</si>
  <si>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</si>
  <si>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</si>
  <si>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</si>
  <si>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</si>
  <si>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</si>
  <si>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</si>
  <si>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</si>
  <si>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</si>
  <si>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</si>
  <si>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</si>
  <si>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</si>
  <si>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</si>
  <si>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</si>
  <si>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</si>
  <si>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</si>
  <si>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</si>
  <si>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</si>
  <si>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</si>
  <si>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</si>
  <si>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</si>
  <si>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</si>
  <si>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</si>
  <si>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</si>
  <si>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</si>
  <si>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</si>
  <si>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</si>
  <si>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</si>
  <si>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</si>
  <si>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</si>
  <si>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</si>
  <si>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</si>
  <si>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</si>
  <si>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</si>
  <si>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</si>
  <si>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</si>
  <si>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</si>
  <si>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</si>
  <si>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</si>
  <si>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</si>
  <si>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</si>
  <si>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</si>
  <si>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</si>
  <si>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</si>
  <si>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</si>
  <si>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</si>
  <si>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</si>
  <si>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</si>
  <si>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</si>
  <si>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</si>
  <si>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</si>
  <si>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</si>
  <si>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</si>
  <si>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</si>
  <si>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</si>
  <si>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</si>
  <si>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</si>
  <si>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</si>
  <si>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</si>
  <si>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</si>
  <si>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</si>
  <si>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</si>
  <si>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</si>
  <si>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</si>
  <si>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</si>
  <si>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</si>
  <si>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</si>
  <si>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</si>
  <si>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</si>
  <si>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</si>
  <si>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</si>
  <si>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</si>
  <si>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</si>
  <si>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</si>
  <si>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</si>
  <si>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</si>
  <si>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</si>
  <si>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</si>
  <si>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</si>
  <si>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</si>
  <si>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</si>
  <si>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</si>
  <si>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</si>
  <si>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</si>
  <si>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</si>
  <si>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</si>
  <si>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</si>
  <si>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</si>
  <si>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</si>
  <si>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</si>
  <si>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</si>
  <si>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</si>
  <si>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</si>
  <si>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</si>
  <si>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</si>
  <si>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</si>
  <si>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</si>
  <si>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</si>
  <si>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</si>
  <si>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</si>
  <si>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</si>
  <si>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</si>
  <si>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</si>
  <si>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</si>
  <si>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</si>
  <si>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</si>
  <si>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</si>
  <si>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</si>
  <si>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</si>
  <si>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</si>
  <si>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</si>
  <si>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</si>
  <si>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</si>
  <si>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</si>
  <si>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</si>
  <si>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</si>
  <si>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</si>
  <si>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</si>
  <si>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</si>
  <si>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</si>
  <si>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</si>
  <si>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</si>
  <si>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</si>
  <si>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</si>
  <si>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</si>
  <si>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</si>
  <si>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</si>
  <si>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</si>
  <si>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</si>
  <si>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</si>
  <si>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</si>
  <si>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</si>
  <si>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</si>
  <si>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</si>
  <si>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</si>
  <si>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</si>
  <si>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</si>
  <si>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</si>
  <si>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</si>
  <si>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</si>
  <si>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</si>
  <si>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</si>
  <si>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</si>
  <si>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</si>
  <si>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PCM-20251030-00000566</t>
  </si>
  <si>
    <t>EM team need 120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</si>
  <si>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</si>
  <si>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</si>
  <si>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</si>
  <si>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</si>
  <si>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</si>
  <si>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</si>
  <si>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</si>
  <si>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</si>
  <si>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</si>
  <si>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</si>
  <si>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</si>
  <si>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</si>
  <si>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</si>
  <si>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</si>
  <si>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</si>
  <si>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</si>
  <si>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</si>
  <si>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</si>
  <si>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</si>
  <si>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</si>
  <si>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</si>
  <si>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</si>
  <si>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</si>
  <si>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</si>
  <si>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</si>
  <si>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</si>
  <si>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</si>
  <si>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</si>
  <si>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</si>
  <si>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</si>
  <si>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</si>
  <si>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</si>
  <si>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</si>
  <si>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</si>
  <si>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</si>
  <si>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</si>
  <si>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</si>
  <si>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</si>
  <si>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</si>
  <si>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</si>
  <si>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</si>
  <si>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</si>
  <si>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</si>
  <si>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</si>
  <si>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</si>
  <si>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</si>
  <si>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</si>
  <si>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</si>
  <si>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</si>
  <si>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</si>
  <si>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</si>
  <si>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</si>
  <si>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</si>
  <si>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</si>
  <si>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</si>
  <si>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</si>
  <si>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</si>
  <si>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</si>
  <si>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</si>
  <si>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</si>
  <si>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</si>
  <si>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</si>
  <si>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</si>
  <si>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</si>
  <si>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</si>
  <si>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</si>
  <si>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</si>
  <si>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</si>
  <si>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</si>
  <si>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</si>
  <si>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</si>
  <si>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</si>
  <si>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</si>
  <si>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</si>
  <si>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</si>
  <si>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</si>
  <si>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</si>
  <si>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</si>
  <si>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</si>
  <si>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</si>
  <si>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</si>
  <si>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</si>
  <si>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</si>
  <si>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</si>
  <si>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PCM-20251030-00000505</t>
  </si>
  <si>
    <t xml:space="preserve">his phone OSS may be team at site TS </t>
  </si>
  <si>
    <t xml:space="preserve"> PCM-20250215-00000830 </t>
  </si>
  <si>
    <t>LTE site still down and  site located in aramco area access issue need special permission</t>
  </si>
  <si>
    <t>PCM-20251030-00000467</t>
  </si>
  <si>
    <t>EM team on the way need 15 Min</t>
  </si>
  <si>
    <t>PCM-20251030-00000633</t>
  </si>
  <si>
    <t>EM team on the way need 120 Min</t>
  </si>
  <si>
    <t>NO PCM</t>
  </si>
  <si>
    <t>EM team on the way to saving HUB site UKHA0735</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</si>
  <si>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</si>
  <si>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</si>
  <si>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</si>
  <si>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</si>
  <si>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</si>
  <si>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</si>
  <si>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team on the way need 60 minutes</t>
  </si>
  <si>
    <t>PCM-20251030-00000532</t>
  </si>
  <si>
    <t>team on the way need 100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</si>
</sst>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2" totalsRowShown="0" headerRowDxfId="174" dataDxfId="173" headerRowBorderDxfId="171" tableBorderDxfId="172" totalsRowBorderDxfId="170">
  <autoFilter ref="A1:L14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9" totalsRowShown="0" headerRowDxfId="157" dataDxfId="156" headerRowBorderDxfId="154" tableBorderDxfId="155" totalsRowBorderDxfId="153">
  <autoFilter ref="A1:CJ17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6" totalsRowShown="0" headerRowDxfId="48" dataDxfId="47" headerRowBorderDxfId="45" tableBorderDxfId="46" totalsRowBorderDxfId="44">
  <autoFilter ref="A1:L15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8" totalsRowShown="0" headerRowDxfId="31" dataDxfId="30" headerRowBorderDxfId="28" tableBorderDxfId="29">
  <autoFilter ref="A1:L40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9" totalsRowShown="0" headerRowDxfId="15" dataDxfId="14" headerRowBorderDxfId="12" tableBorderDxfId="13">
  <autoFilter ref="A1:L5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2"/>
  <sheetViews>
    <sheetView workbookViewId="0">
      <selection activeCell="D7" sqref="D7"/>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297.47128680555761</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0.85235162037133705</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4</v>
      </c>
      <c r="D4" s="170" t="s">
        <v>21634</v>
      </c>
      <c r="E4" s="135" t="s">
        <v>39021</v>
      </c>
      <c r="F4" s="136">
        <v>45960.373657407406</v>
      </c>
      <c r="G4" s="137">
        <f ca="1">IFERROR(NOW()-F4,"")</f>
        <v>4.6055324077315163E-2</v>
      </c>
      <c r="H4" s="136">
        <v>45960.365324074075</v>
      </c>
      <c r="I4" s="134" t="str">
        <f>IFERROR(VLOOKUP(D4,DB!A:F,6,0),"")</f>
        <v>SCECO</v>
      </c>
      <c r="J4" s="134" t="str">
        <f>IFERROR(VLOOKUP(D4,DB!A:G,7,0),"")</f>
        <v>Vandalized</v>
      </c>
      <c r="K4" s="138" t="s">
        <v>39026</v>
      </c>
      <c r="L4" s="139" t="str">
        <f>IFERROR(VLOOKUP(D4,DB!A:I,9,0),"")</f>
        <v>Latis</v>
      </c>
    </row>
    <row r="5" spans="1:15" ht="15" customHeight="1">
      <c r="A5" s="133"/>
      <c r="B5" s="134" t="str">
        <f>IFERROR(VLOOKUP(D5,DB!A:K,11,0),"")</f>
        <v/>
      </c>
      <c r="C5" s="134"/>
      <c r="D5" s="134"/>
      <c r="E5" s="135"/>
      <c r="F5" s="136"/>
      <c r="G5" s="137">
        <f ca="1">IFERROR(NOW()-F5,"")</f>
        <v>45960.419712731484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45960.419712731484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45960.419712731484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45960.419712731484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45960.419712731484</v>
      </c>
      <c r="H9" s="136"/>
      <c r="I9" s="134" t="str">
        <f>IFERROR(VLOOKUP(D9,DB!A:F,6,0),"")</f>
        <v/>
      </c>
      <c r="J9" s="134" t="str">
        <f>IFERROR(VLOOKUP(D9,DB!A:G,7,0),"")</f>
        <v/>
      </c>
      <c r="K9" s="138"/>
      <c r="L9" s="139" t="str">
        <f>IFERROR(VLOOKUP(D9,DB!A:I,9,0),"")</f>
        <v/>
      </c>
    </row>
    <row r="10" spans="1:15" ht="15" customHeight="1">
      <c r="A10" s="145"/>
      <c r="B10" s="146" t="str">
        <f>IFERROR(VLOOKUP(D10,DB!A:K,11,0),"")</f>
        <v/>
      </c>
      <c r="C10" s="146"/>
      <c r="D10" s="146"/>
      <c r="E10" s="147"/>
      <c r="F10" s="148"/>
      <c r="G10" s="149">
        <f ca="1">IFERROR(NOW()-F10,"")</f>
        <v>45960.419712731484</v>
      </c>
      <c r="H10" s="148"/>
      <c r="I10" s="146" t="str">
        <f>IFERROR(VLOOKUP(D10,DB!A:F,6,0),"")</f>
        <v/>
      </c>
      <c r="J10" s="146" t="str">
        <f>IFERROR(VLOOKUP(D10,DB!A:G,7,0),"")</f>
        <v/>
      </c>
      <c r="K10" s="150"/>
      <c r="L10" s="151" t="str">
        <f>IFERROR(VLOOKUP(D10,DB!A:I,9,0),"")</f>
        <v/>
      </c>
    </row>
    <row r="11" spans="1:15" ht="15" customHeight="1">
      <c r="A11" s="133"/>
      <c r="B11" s="134" t="str">
        <f>IFERROR(VLOOKUP(D11,DB!A:K,11,0),"")</f>
        <v/>
      </c>
      <c r="C11" s="134"/>
      <c r="D11" s="134"/>
      <c r="E11" s="135"/>
      <c r="F11" s="136"/>
      <c r="G11" s="137">
        <f ca="1">IFERROR(NOW()-F11,"")</f>
        <v>45960.419712731484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45960.419712731484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45960.419712731484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45960.419712731484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45960.419712731484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45960.419712731484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45960.419712731484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80"/>
      <c r="E18" s="135"/>
      <c r="F18" s="136"/>
      <c r="G18" s="137">
        <f ca="1">IFERROR(NOW()-F18,"")</f>
        <v>45960.419712731484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45960.419712731484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45960.419712731484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45960.419712731484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45960.419712731484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45960.419712731484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45960.419712731484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45960.419712731484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45960.419712731484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45960.419712731484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45960.419712731484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45960.419712731484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45960.419712731484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45960.419712731484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45960.419712731484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45960.419712731484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45960.419712731484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45960.419712731484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45960.419712731484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45960.419712731484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45960.419712731484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45960.419712731484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45960.419712731484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45960.419712731484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45960.419712731484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45960.419712731484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45960.419712731484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45960.419712731484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45960.419712731484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45960.419712731484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45960.419712731484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45960.419712731484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45960.419712731484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45960.419712731484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45960.419712731484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45960.419712731484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45960.419712731484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45960.419712731484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45960.419712731484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45960.419712731484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45960.419712731484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45960.419712731484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45960.419712731484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45960.419712731484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45960.419712731484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45960.419712731484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45960.419712731484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45960.419712731484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45960.419712731484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45960.419712731484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45960.419712731484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45960.419712731484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45960.419712731484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45960.419712731484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45960.419712731484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45960.419712731484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45960.419712731484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45960.419712731484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45960.419712731484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45960.419712731484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45960.419712731484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45960.419712731484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45960.419712731484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45960.419712731484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45960.419712731484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45960.419712731484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45960.419712731484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45960.419712731484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45960.419712731484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45960.419712731484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45960.419712731484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45960.419712731484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45960.419712731484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45960.419712731484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45960.419712731484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45960.419712731484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45960.419712731484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45960.419712731484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45960.419712731484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45960.419712731484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45960.419712731484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45960.419712731484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45960.419712731484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45960.419712731484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45960.419712731484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45960.419712731484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45960.419712731484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45960.419712731484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45960.419712731484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45960.419712731484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45960.419712731484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45960.419712731484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45960.419712731484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45960.419712731484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45960.419712731484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45960.419712731484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45960.419712731484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45960.419712731484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45960.419712731484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45960.419712731484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45960.419712731484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45960.419712731484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45960.419712731484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45960.419712731484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45960.419712731484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45960.419712731484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45960.419712731484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45960.419712731484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45960.419712731484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45960.419712731484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45960.419712731484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45960.419712731484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45960.419712731484</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45960.419712731484</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45960.419712731484</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45960.419712731484</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45960.419712731484</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45960.419712731484</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45960.419712731484</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45960.419712731484</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45960.419712731484</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45960.419712731484</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45960.419712731484</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45960.419712731484</v>
      </c>
      <c r="H141" s="136"/>
      <c r="I141" s="134" t="str">
        <f>IFERROR(VLOOKUP(D141,DB!A:F,6,0),"")</f>
        <v/>
      </c>
      <c r="J141" s="134" t="str">
        <f>IFERROR(VLOOKUP(D141,DB!A:G,7,0),"")</f>
        <v/>
      </c>
      <c r="K141" s="138"/>
      <c r="L141" s="139" t="str">
        <f>IFERROR(VLOOKUP(D141,DB!A:I,9,0),"")</f>
        <v/>
      </c>
    </row>
    <row r="142" spans="1:12" ht="15" customHeight="1">
      <c r="A142" s="145"/>
      <c r="B142" s="146" t="str">
        <f>IFERROR(VLOOKUP(D142,DB!A:K,11,0),"")</f>
        <v/>
      </c>
      <c r="C142" s="146"/>
      <c r="D142" s="146"/>
      <c r="E142" s="147"/>
      <c r="F142" s="148"/>
      <c r="G142" s="149">
        <f ca="1">IFERROR(NOW()-F142,"")</f>
        <v>45960.419712731484</v>
      </c>
      <c r="H142" s="148"/>
      <c r="I142" s="146" t="str">
        <f>IFERROR(VLOOKUP(D142,DB!A:F,6,0),"")</f>
        <v/>
      </c>
      <c r="J142" s="146" t="str">
        <f>IFERROR(VLOOKUP(D142,DB!A:G,7,0),"")</f>
        <v/>
      </c>
      <c r="K142" s="150"/>
      <c r="L142" s="151" t="str">
        <f>IFERROR(VLOOKUP(D142,DB!A:I,9,0),"")</f>
        <v/>
      </c>
    </row>
  </sheetData>
  <customSheetViews>
    <customSheetView guid="{F6042A99-DD27-4453-835D-0834D95730CC}" filter="1" showAutoFilter="1">
      <pageMargins left="0" right="0" top="0" bottom="0" header="0" footer="0"/>
      <autoFilter ref="B1:M1" xr:uid="{77945B63-326B-4AF8-9AD9-C3774EB949E6}"/>
    </customSheetView>
  </customSheetViews>
  <dataValidations count="2">
    <dataValidation allowBlank="1" showInputMessage="1" showErrorMessage="1" sqref="E1" xr:uid="{5DBA255D-CDD9-49FB-AD3C-AF70AB4EE696}"/>
    <dataValidation type="list" allowBlank="1" showInputMessage="1" showErrorMessage="1" sqref="E2:E14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9"/>
  <sheetViews>
    <sheetView workbookViewId="0">
      <selection activeCell="L10" sqref="L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135.41987476852228</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1.6776293981529307</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22343</v>
      </c>
      <c r="E5" s="114" t="s">
        <v>39021</v>
      </c>
      <c r="F5" s="115">
        <v>45960.348020833335</v>
      </c>
      <c r="G5" s="116">
        <f ca="1">IFERROR(NOW()-F5,"-")</f>
        <v>7.1691898148856126E-2</v>
      </c>
      <c r="H5" s="115">
        <v>45960.342465277776</v>
      </c>
      <c r="I5" s="18" t="str">
        <f>IFERROR(VLOOKUP(D5,DB!A:F,6,0),"")</f>
        <v>Power cube</v>
      </c>
      <c r="J5" s="18" t="str">
        <f>IFERROR(VLOOKUP(D5,DB!A:G,7,0),"")</f>
        <v>In progress+No BB Design</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45960.419712731484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45960.419712731484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45960.419712731484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45960.419712731484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9"/>
      <c r="E10" s="114"/>
      <c r="F10" s="115"/>
      <c r="G10" s="116">
        <f ca="1">IFERROR(NOW()-F10,"-")</f>
        <v>45960.419712731484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45960.419712731484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45960.419712731484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45960.419712731484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45960.419712731484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45960.419712731484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45960.419712731484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45960.419712731484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45960.419712731484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45960.419712731484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45960.419712731484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45960.419712731484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45960.419712731484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45960.419712731484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45960.419712731484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45960.419712731484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45960.419712731484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45960.419712731484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45960.419712731484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45960.419712731484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45960.419712731484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45960.419712731484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45960.419712731484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45960.419712731484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45960.419712731484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61"/>
      <c r="B35" s="162" t="str">
        <f>IFERROR(VLOOKUP(D35,DB!A:K,11,0),"")</f>
        <v/>
      </c>
      <c r="C35" s="162"/>
      <c r="D35" s="162"/>
      <c r="E35" s="163"/>
      <c r="F35" s="164"/>
      <c r="G35" s="165">
        <f ca="1">IFERROR(NOW()-F35,"-")</f>
        <v>45960.419712731484</v>
      </c>
      <c r="H35" s="164"/>
      <c r="I35" s="162" t="str">
        <f>IFERROR(VLOOKUP(D35,DB!A:F,6,0),"")</f>
        <v/>
      </c>
      <c r="J35" s="162" t="str">
        <f>IFERROR(VLOOKUP(D35,DB!A:G,7,0),"")</f>
        <v/>
      </c>
      <c r="K35" s="166"/>
      <c r="L35" s="162" t="str">
        <f>IFERROR(VLOOKUP(D35,DB!A:I,9,0),"")</f>
        <v/>
      </c>
      <c r="M35" s="162"/>
      <c r="N35" s="162"/>
      <c r="O35" s="162"/>
      <c r="P35" s="162"/>
      <c r="Q35" s="162"/>
      <c r="R35" s="162"/>
      <c r="S35" s="162"/>
      <c r="T35" s="162"/>
      <c r="U35" s="162"/>
      <c r="V35" s="162"/>
      <c r="W35" s="162"/>
      <c r="X35" s="162"/>
      <c r="Y35" s="162"/>
      <c r="Z35" s="162"/>
      <c r="AA35" s="162"/>
      <c r="AB35" s="162"/>
      <c r="AC35" s="162"/>
      <c r="AD35" s="162"/>
      <c r="AE35" s="162"/>
      <c r="AF35" s="162"/>
      <c r="AG35" s="162"/>
      <c r="AH35" s="162"/>
      <c r="AI35" s="162"/>
      <c r="AJ35" s="162"/>
      <c r="AK35" s="162"/>
      <c r="AL35" s="162"/>
      <c r="AM35" s="162"/>
      <c r="AN35" s="162"/>
      <c r="AO35" s="162"/>
      <c r="AP35" s="162"/>
      <c r="AQ35" s="162"/>
      <c r="AR35" s="162"/>
      <c r="AS35" s="162"/>
      <c r="AT35" s="162"/>
      <c r="AU35" s="162"/>
      <c r="AV35" s="162"/>
      <c r="AW35" s="162"/>
      <c r="AX35" s="162"/>
      <c r="AY35" s="162"/>
      <c r="AZ35" s="162"/>
      <c r="BA35" s="162"/>
      <c r="BB35" s="162"/>
      <c r="BC35" s="162"/>
      <c r="BD35" s="162"/>
      <c r="BE35" s="162"/>
      <c r="BF35" s="162"/>
      <c r="BG35" s="162"/>
      <c r="BH35" s="162"/>
      <c r="BI35" s="162"/>
      <c r="BJ35" s="162"/>
      <c r="BK35" s="162"/>
      <c r="BL35" s="162"/>
      <c r="BM35" s="162"/>
      <c r="BN35" s="162"/>
      <c r="BO35" s="162"/>
      <c r="BP35" s="162"/>
      <c r="BQ35" s="162"/>
      <c r="BR35" s="162"/>
      <c r="BS35" s="162"/>
      <c r="BT35" s="162"/>
      <c r="BU35" s="162"/>
      <c r="BV35" s="162"/>
      <c r="BW35" s="162"/>
      <c r="BX35" s="162"/>
      <c r="BY35" s="162"/>
      <c r="BZ35" s="162"/>
      <c r="CA35" s="162"/>
      <c r="CB35" s="162"/>
      <c r="CC35" s="162"/>
      <c r="CD35" s="162"/>
      <c r="CE35" s="162"/>
      <c r="CF35" s="162"/>
      <c r="CG35" s="162"/>
      <c r="CH35" s="162"/>
      <c r="CI35" s="162"/>
      <c r="CJ35" s="167"/>
    </row>
    <row r="36" spans="1:88" ht="31.5" customHeight="1">
      <c r="A36" s="113"/>
      <c r="B36" s="18" t="str">
        <f>IFERROR(VLOOKUP(D36,DB!A:K,11,0),"")</f>
        <v/>
      </c>
      <c r="C36" s="18"/>
      <c r="D36" s="18"/>
      <c r="E36" s="114"/>
      <c r="F36" s="115"/>
      <c r="G36" s="116">
        <f ca="1">IFERROR(NOW()-F36,"-")</f>
        <v>45960.419712731484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45960.419712731484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45960.419712731484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45960.419712731484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45960.419712731484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45960.419712731484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45960.419712731484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45960.419712731484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45960.419712731484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45960.419712731484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45960.419712731484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45960.419712731484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45960.419712731484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45960.419712731484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45960.419712731484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45960.419712731484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45960.419712731484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45960.419712731484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45960.419712731484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45960.419712731484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45960.419712731484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45960.419712731484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45960.419712731484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45960.419712731484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45960.419712731484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45960.419712731484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45960.419712731484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45960.419712731484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45960.419712731484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45960.419712731484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45960.419712731484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45960.419712731484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45960.419712731484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45960.419712731484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45960.419712731484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45960.419712731484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45960.419712731484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45960.419712731484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45960.419712731484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45960.419712731484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45960.419712731484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45960.419712731484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45960.419712731484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45960.419712731484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45960.419712731484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45960.419712731484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45960.419712731484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45960.419712731484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45960.419712731484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45960.419712731484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45960.419712731484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45960.419712731484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45960.419712731484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45960.419712731484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45960.419712731484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45960.419712731484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45960.419712731484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45960.419712731484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45960.419712731484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45960.419712731484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45960.419712731484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45960.419712731484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45960.419712731484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45960.419712731484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45960.419712731484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45960.419712731484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45960.419712731484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45960.419712731484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45960.419712731484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45960.419712731484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45960.419712731484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45960.419712731484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45960.419712731484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45960.419712731484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45960.419712731484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45960.419712731484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45960.419712731484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45960.419712731484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45960.419712731484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45960.419712731484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45960.419712731484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45960.419712731484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45960.419712731484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45960.419712731484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45960.419712731484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45960.419712731484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45960.419712731484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45960.419712731484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45960.419712731484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45960.419712731484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45960.419712731484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45960.419712731484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45960.419712731484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45960.419712731484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45960.419712731484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45960.419712731484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45960.419712731484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45960.419712731484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45960.419712731484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45960.419712731484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45960.419712731484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45960.419712731484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45960.419712731484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45960.419712731484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45960.419712731484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45960.419712731484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45960.419712731484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45960.419712731484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45960.419712731484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45960.419712731484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45960.419712731484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45960.419712731484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45960.419712731484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45960.419712731484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45960.419712731484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45960.419712731484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45960.419712731484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45960.419712731484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45960.419712731484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45960.419712731484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45960.419712731484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45960.419712731484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45960.419712731484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45960.419712731484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45960.419712731484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45960.419712731484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45960.419712731484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45960.419712731484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45960.419712731484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45960.419712731484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45960.419712731484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45960.419712731484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45960.419712731484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45960.419712731484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45960.419712731484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45960.419712731484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45960.419712731484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45960.419712731484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45960.419712731484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45960.419712731484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45960.419712731484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45960.419712731484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45960.419712731484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61"/>
      <c r="B179" s="162" t="str">
        <f>IFERROR(VLOOKUP(D179,DB!A:K,11,0),"")</f>
        <v/>
      </c>
      <c r="C179" s="162"/>
      <c r="D179" s="162"/>
      <c r="E179" s="163"/>
      <c r="F179" s="164"/>
      <c r="G179" s="165">
        <f ca="1">IFERROR(NOW()-F179,"-")</f>
        <v>45960.419712731484</v>
      </c>
      <c r="H179" s="164"/>
      <c r="I179" s="162" t="str">
        <f>IFERROR(VLOOKUP(D179,DB!A:F,6,0),"")</f>
        <v/>
      </c>
      <c r="J179" s="162" t="str">
        <f>IFERROR(VLOOKUP(D179,DB!A:G,7,0),"")</f>
        <v/>
      </c>
      <c r="K179" s="166"/>
      <c r="L179" s="162" t="str">
        <f>IFERROR(VLOOKUP(D179,DB!A:I,9,0),"")</f>
        <v/>
      </c>
      <c r="M179" s="162"/>
      <c r="N179" s="162"/>
      <c r="O179" s="162"/>
      <c r="P179" s="162"/>
      <c r="Q179" s="162"/>
      <c r="R179" s="162"/>
      <c r="S179" s="162"/>
      <c r="T179" s="162"/>
      <c r="U179" s="162"/>
      <c r="V179" s="162"/>
      <c r="W179" s="162"/>
      <c r="X179" s="162"/>
      <c r="Y179" s="162"/>
      <c r="Z179" s="162"/>
      <c r="AA179" s="162"/>
      <c r="AB179" s="162"/>
      <c r="AC179" s="162"/>
      <c r="AD179" s="162"/>
      <c r="AE179" s="162"/>
      <c r="AF179" s="162"/>
      <c r="AG179" s="162"/>
      <c r="AH179" s="162"/>
      <c r="AI179" s="162"/>
      <c r="AJ179" s="162"/>
      <c r="AK179" s="162"/>
      <c r="AL179" s="162"/>
      <c r="AM179" s="162"/>
      <c r="AN179" s="162"/>
      <c r="AO179" s="162"/>
      <c r="AP179" s="162"/>
      <c r="AQ179" s="162"/>
      <c r="AR179" s="162"/>
      <c r="AS179" s="162"/>
      <c r="AT179" s="162"/>
      <c r="AU179" s="162"/>
      <c r="AV179" s="162"/>
      <c r="AW179" s="162"/>
      <c r="AX179" s="162"/>
      <c r="AY179" s="162"/>
      <c r="AZ179" s="162"/>
      <c r="BA179" s="162"/>
      <c r="BB179" s="162"/>
      <c r="BC179" s="162"/>
      <c r="BD179" s="162"/>
      <c r="BE179" s="162"/>
      <c r="BF179" s="162"/>
      <c r="BG179" s="162"/>
      <c r="BH179" s="162"/>
      <c r="BI179" s="162"/>
      <c r="BJ179" s="162"/>
      <c r="BK179" s="162"/>
      <c r="BL179" s="162"/>
      <c r="BM179" s="162"/>
      <c r="BN179" s="162"/>
      <c r="BO179" s="162"/>
      <c r="BP179" s="162"/>
      <c r="BQ179" s="162"/>
      <c r="BR179" s="162"/>
      <c r="BS179" s="162"/>
      <c r="BT179" s="162"/>
      <c r="BU179" s="162"/>
      <c r="BV179" s="162"/>
      <c r="BW179" s="162"/>
      <c r="BX179" s="162"/>
      <c r="BY179" s="162"/>
      <c r="BZ179" s="162"/>
      <c r="CA179" s="162"/>
      <c r="CB179" s="162"/>
      <c r="CC179" s="162"/>
      <c r="CD179" s="162"/>
      <c r="CE179" s="162"/>
      <c r="CF179" s="162"/>
      <c r="CG179" s="162"/>
      <c r="CH179" s="162"/>
      <c r="CI179" s="162"/>
      <c r="CJ179" s="167"/>
    </row>
  </sheetData>
  <dataValidations count="2">
    <dataValidation allowBlank="1" showInputMessage="1" showErrorMessage="1" sqref="E1" xr:uid="{4D935161-CDD3-4592-B877-3FB59C99E142}"/>
    <dataValidation type="list" allowBlank="1" showInputMessage="1" showErrorMessage="1" sqref="E3:E17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45960.419712731484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45960.419712731484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45960.419712731484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45960.419712731484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45960.419712731484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45960.419712731484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45960.419712731484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45960.419712731484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45960.419712731484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45960.419712731484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45960.419712731484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45960.419712731484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45960.419712731484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45960.419712731484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45960.419712731484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45960.419712731484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45960.419712731484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45960.419712731484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45960.419712731484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45960.419712731484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45960.419712731484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45960.419712731484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45960.419712731484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45960.419712731484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45960.419712731484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45960.419712731484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45960.419712731484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45960.419712731484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45960.419712731484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45960.419712731484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45960.419712731484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45960.419712731484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45960.419712731484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45960.419712731484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45960.419712731484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45960.419712731484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45960.419712731484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45960.419712731484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45960.419712731484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45960.419712731484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45960.419712731484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45960.419712731484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45960.419712731484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45960.419712731484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45960.419712731484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45960.419712731484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45960.419712731484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45960.419712731484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45960.419712731484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45960.419712731484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45960.419712731484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45960.419712731484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45960.419712731484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45960.419712731484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45960.419712731484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45960.419712731484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45960.419712731484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45960.419712731484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45960.419712731484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45960.419712731484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45960.419712731484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45960.419712731484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45960.419712731484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45960.419712731484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45960.419712731484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45960.419712731484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45960.419712731484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45960.419712731484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45960.419712731484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45960.419712731484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45960.419712731484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45960.419712731484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45960.419712731484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45960.419712731484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45960.419712731484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45960.419712731484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45960.419712731484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45960.419712731484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45960.419712731484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45960.419712731484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45960.419712731484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45960.419712731484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45960.419712731484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45960.419712731484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45960.419712731484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45960.419712731484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45960.419712731484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45960.419712731484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45960.419712731484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45960.419712731484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45960.419712731484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45960.419712731484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45960.419712731484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45960.419712731484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45960.419712731484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45960.419712731484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45960.419712731484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45960.419712731484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45960.419712731484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45960.419712731484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45960.419712731484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45960.419712731484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45960.419712731484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45960.419712731484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45960.419712731484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45960.419712731484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45960.419712731484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45960.419712731484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45960.419712731484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45960.419712731484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45960.419712731484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45960.419712731484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45960.419712731484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45960.419712731484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45960.419712731484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45960.419712731484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45960.419712731484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45960.419712731484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45960.419712731484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45960.419712731484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45960.419712731484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45960.419712731484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45960.419712731484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45960.419712731484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45960.419712731484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45960.419712731484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45960.419712731484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45960.419712731484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45960.419712731484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45960.419712731484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45960.419712731484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45960.419712731484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45960.419712731484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45960.419712731484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45960.419712731484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45960.419712731484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45960.419712731484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45960.419712731484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45960.419712731484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45960.419712731484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45960.419712731484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45960.419712731484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45960.419712731484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45960.419712731484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45960.419712731484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45960.419712731484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45960.419712731484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45960.419712731484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45960.419712731484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45960.419712731484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45960.419712731484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45960.419712731484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45960.419712731484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45960.419712731484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45960.419712731484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45960.419712731484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45960.419712731484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45960.419712731484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45960.419712731484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45960.419712731484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45960.419712731484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45960.419712731484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45960.419712731484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45960.419712731484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45960.419712731484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45960.419712731484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45960.419712731484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45960.419712731484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45960.419712731484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45960.419712731484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45960.419712731484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45960.419712731484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45960.419712731484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45960.419712731484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45960.419712731484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45960.419712731484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45960.419712731484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45960.419712731484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45960.419712731484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45960.419712731484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45960.419712731484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45960.419712731484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45960.419712731484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45960.419712731484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45960.419712731484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45960.419712731484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45960.419712731484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45960.419712731484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45960.419712731484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45960.419712731484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45960.419712731484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45960.419712731484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45960.419712731484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45960.419712731484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45960.419712731484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45960.419712731484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45960.419712731484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45960.419712731484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45960.419712731484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45960.419712731484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45960.419712731484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45960.419712731484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45960.419712731484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45960.419712731484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45960.419712731484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45960.419712731484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45960.419712731484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45960.419712731484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45960.419712731484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45960.419712731484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45960.419712731484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45960.419712731484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45960.419712731484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45960.419712731484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45960.419712731484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45960.419712731484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45960.419712731484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45960.419712731484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45960.419712731484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45960.419712731484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45960.419712731484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45960.419712731484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45960.419712731484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45960.419712731484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45960.419712731484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45960.419712731484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45960.419712731484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45960.419712731484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45960.419712731484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45960.419712731484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45960.419712731484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45960.419712731484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45960.419712731484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45960.419712731484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45960.419712731484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45960.419712731484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45960.419712731484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45960.419712731484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45960.419712731484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45960.419712731484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45960.419712731484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45960.419712731484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45960.419712731484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45960.419712731484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45960.419712731484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45960.419712731484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45960.419712731484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45960.419712731484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45960.419712731484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45960.419712731484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45960.419712731484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45960.419712731484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45960.419712731484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45960.419712731484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45960.419712731484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45960.419712731484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45960.419712731484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45960.419712731484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45960.419712731484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45960.419712731484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45960.419712731484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45960.419712731484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45960.419712731484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45960.419712731484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45960.419712731484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45960.419712731484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45960.419712731484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45960.419712731484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45960.419712731484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45960.419712731484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45960.419712731484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45960.419712731484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45960.419712731484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45960.419712731484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45960.419712731484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45960.419712731484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45960.419712731484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45960.419712731484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45960.419712731484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45960.419712731484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45960.419712731484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45960.419712731484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45960.419712731484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45960.419712731484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45960.419712731484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45960.419712731484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45960.419712731484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45960.419712731484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45960.419712731484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45960.419712731484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45960.419712731484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45960.419712731484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45960.419712731484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45960.419712731484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45960.419712731484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45960.419712731484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45960.419712731484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45960.419712731484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45960.419712731484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45960.419712731484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45960.419712731484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45960.419712731484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45960.419712731484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45960.419712731484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45960.419712731484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45960.419712731484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45960.419712731484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45960.419712731484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45960.419712731484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45960.419712731484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45960.419712731484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45960.419712731484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45960.419712731484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45960.419712731484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45960.419712731484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45960.419712731484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45960.419712731484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45960.419712731484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45960.419712731484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45960.419712731484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45960.419712731484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45960.419712731484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45960.419712731484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45960.419712731484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45960.419712731484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45960.419712731484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45960.419712731484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45960.419712731484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45960.419712731484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45960.419712731484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45960.419712731484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45960.419712731484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45960.419712731484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45960.419712731484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45960.419712731484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45960.419712731484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45960.419712731484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45960.419712731484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45960.419712731484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45960.419712731484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45960.419712731484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45960.419712731484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45960.419712731484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45960.419712731484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45960.419712731484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45960.419712731484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45960.419712731484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45960.419712731484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45960.419712731484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45960.419712731484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45960.419712731484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45960.419712731484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45960.419712731484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45960.419712731484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45960.419712731484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45960.419712731484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45960.419712731484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45960.419712731484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45960.419712731484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45960.419712731484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45960.419712731484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45960.419712731484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45960.419712731484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45960.419712731484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45960.419712731484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45960.419712731484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45960.419712731484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45960.419712731484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45960.419712731484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45960.419712731484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45960.419712731484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45960.419712731484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45960.419712731484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45960.419712731484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45960.419712731484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45960.419712731484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45960.419712731484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45960.419712731484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45960.419712731484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45960.419712731484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45960.419712731484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45960.419712731484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45960.419712731484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45960.419712731484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45960.419712731484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45960.419712731484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45960.419712731484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45960.419712731484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45960.419712731484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45960.419712731484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45960.419712731484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45960.419712731484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45960.419712731484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45960.419712731484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45960.419712731484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45960.419712731484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45960.419712731484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45960.419712731484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45960.419712731484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45960.419712731484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45960.419712731484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45960.419712731484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45960.419712731484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45960.419712731484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45960.419712731484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45960.419712731484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45960.419712731484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45960.419712731484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45960.419712731484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45960.419712731484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45960.419712731484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45960.419712731484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45960.419712731484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45960.419712731484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45960.419712731484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45960.419712731484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45960.419712731484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45960.419712731484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45960.419712731484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45960.419712731484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45960.419712731484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45960.419712731484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45960.419712731484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45960.419712731484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45960.419712731484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45960.419712731484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45960.419712731484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45960.419712731484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45960.419712731484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45960.419712731484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45960.419712731484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45960.419712731484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45960.419712731484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45960.419712731484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45960.419712731484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45960.419712731484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45960.419712731484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45960.419712731484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45960.419712731484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45960.419712731484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45960.419712731484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45960.419712731484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45960.419712731484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45960.419712731484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45960.419712731484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45960.419712731484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45960.419712731484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45960.419712731484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45960.419712731484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45960.419712731484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45960.419712731484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45960.419712731484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45960.419712731484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45960.419712731484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45960.419712731484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45960.419712731484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45960.419712731484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45960.419712731484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45960.419712731484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45960.419712731484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45960.419712731484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45960.419712731484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45960.419712731484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45960.419712731484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45960.419712731484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45960.419712731484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45960.419712731484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45960.419712731484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45960.419712731484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45960.419712731484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45960.419712731484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45960.419712731484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45960.419712731484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45960.419712731484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45960.419712731484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45960.419712731484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45960.419712731484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45960.419712731484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45960.419712731484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45960.419712731484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45960.419712731484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45960.419712731484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45960.419712731484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45960.419712731484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45960.419712731484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45960.419712731484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45960.419712731484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45960.419712731484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45960.419712731484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45960.419712731484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45960.419712731484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45960.419712731484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45960.419712731484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45960.419712731484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45960.419712731484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45960.419712731484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45960.419712731484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45960.419712731484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45960.419712731484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45960.419712731484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45960.419712731484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45960.419712731484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45960.419712731484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45960.419712731484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45960.419712731484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45960.419712731484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45960.419712731484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45960.419712847222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45960.419712847222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45960.419712847222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45960.419712847222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45960.419712847222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45960.419712847222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45960.419712847222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45960.419712847222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45960.419712847222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45960.419712847222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45960.419712847222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45960.419712847222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45960.419712847222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45960.419712847222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45960.419712847222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45960.419712847222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45960.419712847222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45960.419712847222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45960.419712847222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45960.419712847222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45960.419712847222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45960.419712847222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45960.419712847222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45960.419712847222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45960.419712847222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45960.419712847222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45960.419712847222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45960.419712847222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45960.419712847222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45960.419712847222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45960.419712847222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45960.419712847222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45960.419712847222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45960.419712847222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45960.419712847222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45960.419712847222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45960.419712847222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45960.419712847222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45960.419712847222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45960.419712847222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45960.419712847222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45960.419712847222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45960.419712847222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45960.419712847222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45960.419712847222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45960.419712847222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45960.419712847222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45960.419712847222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45960.419712847222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45960.419712847222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45960.419712847222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45960.419712847222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45960.419712847222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45960.419712847222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45960.419712847222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45960.419712847222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45960.419712847222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45960.419712847222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45960.419712847222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45960.419712847222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45960.419712847222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45960.419712847222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45960.419712847222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45960.419712847222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45960.419712847222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45960.419712847222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45960.419712847222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45960.419712847222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45960.419712847222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45960.419712847222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45960.419712847222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45960.419712847222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45960.419712847222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45960.419712847222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45960.419712847222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45960.419712847222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45960.419712847222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45960.419712847222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45960.419712847222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45960.419712847222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45960.419712847222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45960.419712847222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45960.419712847222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45960.419712847222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45960.419712847222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45960.419712847222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45960.419712847222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45960.419712847222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45960.419712847222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45960.419712847222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45960.419712847222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45960.419712847222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45960.419712847222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45960.419712847222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45960.419712847222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45960.419712847222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45960.419712847222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45960.419712847222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45960.419712847222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45960.419712847222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45960.419712847222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45960.419712847222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45960.419712847222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45960.419712847222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45960.419712847222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45960.419712847222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45960.419712847222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45960.419712847222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45960.419712847222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45960.419712847222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45960.419712847222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45960.419712847222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45960.419712847222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45960.419712847222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45960.419712847222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45960.419712847222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45960.419712847222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45960.419712847222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45960.419712847222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45960.419712847222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45960.419712847222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45960.419712847222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45960.419712847222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45960.419712847222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45960.419712847222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45960.419712847222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45960.419712847222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45960.419712847222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45960.419712847222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45960.419712847222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45960.419712847222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45960.419712847222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45960.419712847222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45960.419712847222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45960.419712847222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45960.419712847222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45960.419712847222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45960.419712847222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45960.419712847222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45960.419712847222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45960.419712847222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45960.419712847222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45960.419712847222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45960.419712847222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45960.419712847222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45960.419712847222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45960.419712847222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45960.419712847222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45960.419712847222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45960.419712847222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45960.419712847222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45960.419712847222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45960.419712847222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45960.419712847222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45960.419712847222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45960.419712847222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45960.419712847222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45960.419712847222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45960.419712847222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45960.419712847222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45960.419712847222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45960.419712847222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45960.419712847222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45960.419712847222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45960.419712847222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45960.419712847222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45960.419712847222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45960.419712847222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45960.419712847222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45960.419712847222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45960.419712847222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45960.419712847222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45960.419712847222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45960.419712847222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45960.419712847222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45960.419712847222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45960.419712847222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45960.419712847222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45960.419712847222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45960.419712847222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45960.419712847222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45960.419712847222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45960.419712847222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45960.419712847222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45960.419712847222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45960.419712847222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45960.419712847222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45960.419712847222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45960.419712847222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45960.419712847222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45960.419712847222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45960.419712847222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45960.419712847222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45960.419712847222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45960.419712847222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45960.419712847222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45960.419712847222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45960.419712847222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45960.419712847222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45960.419712847222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45960.419712847222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45960.419712847222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45960.419712847222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45960.419712847222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45960.419712847222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45960.419712847222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45960.419712847222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45960.419712847222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45960.419712847222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45960.419712847222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45960.419712847222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45960.419712847222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45960.419712847222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45960.419712847222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45960.419712847222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45960.419712847222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45960.419712847222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45960.419712847222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45960.419712847222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45960.419712847222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45960.419712847222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45960.419712847222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45960.419712847222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45960.419712847222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45960.419712847222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45960.419712847222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45960.419712847222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45960.419712847222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45960.419712847222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45960.419712847222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45960.419712847222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45960.419712847222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45960.419712847222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45960.419712847222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45960.419712847222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45960.419712847222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45960.419712847222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45960.419712847222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45960.419712847222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45960.419712847222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45960.419712847222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45960.419712847222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45960.419712847222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45960.419712847222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45960.419712847222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45960.419712847222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45960.419712847222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45960.419712847222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45960.419712847222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45960.419712847222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45960.419712847222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45960.419712847222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45960.419712847222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45960.419712847222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45960.419712847222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45960.419712847222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45960.419712847222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45960.419712847222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45960.419712847222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45960.419712847222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45960.419712847222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45960.419712847222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45960.419712847222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45960.419712847222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45960.419712847222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45960.419712847222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45960.419712847222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45960.419712847222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45960.419712847222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45960.419712847222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45960.419712847222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45960.419712847222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45960.419712847222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45960.419712847222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45960.419712847222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45960.419712847222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45960.419712847222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45960.419712847222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45960.419712847222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45960.419712847222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45960.419712847222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45960.419712847222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45960.419712847222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45960.419712847222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45960.419712847222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45960.419712847222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45960.419712847222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45960.419712847222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45960.419712847222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45960.419712847222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45960.419712847222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45960.419712847222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45960.419712847222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45960.419712847222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45960.419712847222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45960.419712847222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45960.419712847222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45960.419712847222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45960.419712847222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45960.419712847222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45960.419712847222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45960.419712847222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45960.419712847222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45960.419712847222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45960.419712847222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45960.419712847222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45960.419712847222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45960.419712847222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45960.419712847222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45960.419712847222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45960.419712847222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45960.419712847222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45960.419712847222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45960.419712847222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45960.419712847222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45960.419712847222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45960.419712847222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45960.419712847222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45960.419712847222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45960.419712847222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45960.419712847222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45960.419712847222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45960.419712847222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45960.419712847222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45960.419712847222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45960.419712847222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45960.419712847222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45960.419712847222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45960.419712847222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45960.419712847222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45960.419712847222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45960.419712847222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45960.419712847222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45960.419712847222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45960.419712847222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45960.419712847222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45960.419712847222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45960.419712847222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45960.419712847222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45960.419712847222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45960.419712847222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45960.419712847222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45960.419712847222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45960.419712847222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45960.419712847222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45960.419712847222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45960.419712847222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45960.419712847222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45960.419712847222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45960.419712847222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45960.419712847222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45960.419712847222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45960.419712847222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45960.419712847222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45960.419712847222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45960.419712847222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45960.419712847222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45960.419712847222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45960.419712847222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45960.419712847222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45960.419712847222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45960.419712847222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45960.419712847222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45960.419712847222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45960.419712847222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45960.419712847222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45960.419712847222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45960.419712847222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45960.419712847222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45960.419712847222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45960.419712847222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45960.419712847222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45960.419712847222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45960.419712847222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45960.419712847222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45960.419712847222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45960.419712847222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45960.419712847222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45960.419712847222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45960.419712847222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45960.419712847222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45960.419712847222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45960.419712847222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45960.419712847222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45960.419712847222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45960.419712847222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45960.419712847222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45960.419712847222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45960.419712847222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45960.419712847222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45960.419712847222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45960.419712847222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45960.419712847222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45960.419712847222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45960.419712847222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45960.419712847222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45960.419712847222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45960.419712847222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45960.419712847222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45960.419712847222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45960.419712847222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45960.419712847222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45960.419712847222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45960.419712847222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45960.419712847222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45960.419712847222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45960.419712847222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45960.419712847222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45960.419712847222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45960.419712847222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45960.419712847222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45960.419712847222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45960.419712847222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45960.419712847222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45960.419712847222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45960.419712847222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45960.419712847222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45960.419712847222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45960.419712847222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45960.419712847222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45960.419712847222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45960.419712847222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45960.419712847222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45960.419712847222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45960.419712847222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45960.419712847222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45960.419712847222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45960.419712847222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45960.419712847222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45960.419712847222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45960.419712847222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45960.419712847222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45960.419712847222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45960.419712847222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45960.419712847222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45960.419712847222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45960.419712847222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45960.419712847222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45960.419712847222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45960.419712847222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45960.419712847222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45960.419712847222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45960.419712847222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45960.419712847222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45960.419712847222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45960.419712847222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45960.419712847222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45960.419712847222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45960.419712847222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45960.419712847222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45960.419712847222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45960.419712847222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45960.419712847222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45960.419712847222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45960.419712847222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45960.419712847222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45960.419712847222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45960.419712847222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45960.419712847222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45960.419712847222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45960.419712847222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45960.419712847222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45960.419712847222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45960.419712847222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45960.419712847222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45960.419712847222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45960.419712847222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45960.419712847222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45960.419712847222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45960.419712847222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45960.419712847222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45960.419712847222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45960.419712847222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45960.419712847222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45960.419712847222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45960.419712847222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45960.419712847222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45960.419712847222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45960.419712847222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45960.419712847222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45960.419712847222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45960.419712847222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45960.419712847222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45960.419712847222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45960.419712847222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45960.419712847222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45960.419712847222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45960.419712847222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45960.419712847222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45960.419712847222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45960.419712847222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45960.419712847222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45960.419712847222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45960.419712847222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45960.419712847222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45960.419712847222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45960.419712847222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45960.419712847222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45960.419712847222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45960.419712847222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45960.419712847222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45960.419712847222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45960.419712847222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45960.419712847222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45960.419712847222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45960.419712847222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45960.419712847222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45960.419712847222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45960.419712847222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45960.419712847222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45960.419712847222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45960.419712847222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45960.419712847222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45960.419712847222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45960.419712847222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45960.419712847222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45960.419712847222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45960.419712847222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45960.419712847222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45960.419712847222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45960.419712847222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45960.419712847222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45960.419712847222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45960.419712847222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45960.419712847222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45960.419712847222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45960.419712847222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45960.419712847222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45960.419712847222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45960.419712847222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45960.419712847222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45960.419712847222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45960.419712847222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45960.419712847222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45960.419712847222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45960.419712847222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45960.419712847222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45960.419712847222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45960.419712847222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45960.419712847222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45960.419712847222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45960.419712847222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45960.419712847222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45960.419712847222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45960.419712847222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45960.419712847222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45960.419712847222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45960.419712847222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45960.419712847222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45960.419712847222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45960.419712847222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45960.419712847222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45960.419712847222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45960.419712847222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45960.419712847222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45960.419712847222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45960.419712847222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45960.419712847222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45960.419712847222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45960.419712847222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45960.419712847222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45960.419712847222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45960.419712847222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45960.419712847222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45960.419712847222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45960.419712847222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45960.419712847222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45960.419712847222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45960.419712847222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45960.419712847222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45960.419712847222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45960.419712847222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45960.419712847222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45960.419712847222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45960.419712847222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45960.419712847222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45960.419712847222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45960.419712847222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45960.419712847222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45960.419712847222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45960.419712847222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45960.419712847222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45960.419712847222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45960.419712847222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45960.419712847222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45960.419712847222</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6"/>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256.93899513888755</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4</v>
      </c>
      <c r="D3" s="94" t="s">
        <v>34818</v>
      </c>
      <c r="E3" s="98" t="s">
        <v>39021</v>
      </c>
      <c r="F3" s="123">
        <v>45960.326701388891</v>
      </c>
      <c r="G3" s="124">
        <f ca="1">IFERROR(NOW()-F3,"")</f>
        <v>9.3011342592944857E-2</v>
      </c>
      <c r="H3" s="123">
        <v>45960.320763888885</v>
      </c>
      <c r="I3" s="119" t="str">
        <f>IFERROR(VLOOKUP(D3,DB!A:F,6,0),"")</f>
        <v>SCECO</v>
      </c>
      <c r="J3" s="119" t="str">
        <f>IFERROR(VLOOKUP(D3,DB!A:G,7,0),"")</f>
        <v>Vandalized</v>
      </c>
      <c r="K3" s="125" t="s">
        <v>39116</v>
      </c>
      <c r="L3" s="121" t="str">
        <f>IFERROR(VLOOKUP(D3,DB!A:I,9,0),"")</f>
        <v>Latis</v>
      </c>
    </row>
    <row r="4" spans="1:16" ht="15" customHeight="1">
      <c r="A4" s="119" t="s">
        <v>39117</v>
      </c>
      <c r="B4" s="119" t="str">
        <f>IFERROR(VLOOKUP(D4,DB!A:K,11,0),"")</f>
        <v>R4</v>
      </c>
      <c r="C4" s="120">
        <v>1</v>
      </c>
      <c r="D4" s="121" t="s">
        <v>35072</v>
      </c>
      <c r="E4" s="98" t="s">
        <v>39021</v>
      </c>
      <c r="F4" s="123">
        <v>45960.396087962959</v>
      </c>
      <c r="G4" s="124">
        <f ca="1">IFERROR(NOW()-F4,"")</f>
        <v>2.3624768524314277E-2</v>
      </c>
      <c r="H4" s="123">
        <v>45960.38758101852</v>
      </c>
      <c r="I4" s="119" t="str">
        <f>IFERROR(VLOOKUP(D4,DB!A:F,6,0),"")</f>
        <v>SCECO</v>
      </c>
      <c r="J4" s="119" t="str">
        <f>IFERROR(VLOOKUP(D4,DB!A:G,7,0),"")</f>
        <v>Dead</v>
      </c>
      <c r="K4" s="125" t="s">
        <v>39118</v>
      </c>
      <c r="L4" s="121" t="str">
        <f>IFERROR(VLOOKUP(D4,DB!A:I,9,0),"")</f>
        <v>Latis</v>
      </c>
    </row>
    <row r="5" spans="1:16" ht="15" customHeight="1">
      <c r="A5" s="119" t="s">
        <v>39119</v>
      </c>
      <c r="B5" s="119" t="str">
        <f>IFERROR(VLOOKUP(D5,DB!A:K,11,0),"")</f>
        <v>R4</v>
      </c>
      <c r="C5" s="120">
        <v>1</v>
      </c>
      <c r="D5" s="94" t="s">
        <v>36061</v>
      </c>
      <c r="E5" s="98" t="s">
        <v>39021</v>
      </c>
      <c r="F5" s="123"/>
      <c r="G5" s="124">
        <f ca="1">IFERROR(NOW()-F5,"")</f>
        <v>45960.419712731484</v>
      </c>
      <c r="H5" s="123">
        <v>45960.387592592589</v>
      </c>
      <c r="I5" s="119" t="str">
        <f>IFERROR(VLOOKUP(D5,DB!A:F,6,0),"")</f>
        <v>SCECO</v>
      </c>
      <c r="J5" s="119" t="str">
        <f>IFERROR(VLOOKUP(D5,DB!A:G,7,0),"")</f>
        <v>Dead</v>
      </c>
      <c r="K5" s="125" t="s">
        <v>39120</v>
      </c>
      <c r="L5" s="121" t="str">
        <f>IFERROR(VLOOKUP(D5,DB!A:I,9,0),"")</f>
        <v>Latis</v>
      </c>
    </row>
    <row r="6" spans="1:16" ht="15" customHeight="1">
      <c r="A6" s="119"/>
      <c r="B6" s="119" t="str">
        <f>IFERROR(VLOOKUP(D6,DB!A:K,11,0),"")</f>
        <v/>
      </c>
      <c r="C6" s="120"/>
      <c r="D6" s="94"/>
      <c r="E6" s="98"/>
      <c r="F6" s="123"/>
      <c r="G6" s="124">
        <f ca="1">IFERROR(NOW()-F6,"")</f>
        <v>45960.419712731484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45960.419712731484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45960.419712731484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45960.419712731484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45960.419712731484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45960.419712731484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45960.419712731484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45960.419712731484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45960.419712731484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45960.419712731484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45960.419712731484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45960.419712731484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45960.419712731484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45960.419712731484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45960.419712731484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45960.419712731484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45960.419712731484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45960.419712731484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45960.419712731484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45960.419712731484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45960.419712731484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45960.419712731484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45960.419712731484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45960.419712731484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45960.419712731484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45960.419712731484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45960.419712731484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45960.419712731484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45960.419712731484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45960.419712731484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45960.419712731484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45960.419712731484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45960.419712731484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45960.419712731484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45960.419712731484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45960.419712731484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45960.419712731484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45960.419712731484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45960.419712731484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45960.419712731484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45960.419712731484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45960.419712731484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45960.419712731484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45960.419712731484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45960.419712731484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45960.419712731484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45960.419712731484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45960.419712731484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45960.419712731484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45960.419712731484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45960.419712731484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45960.419712731484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45960.419712731484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45960.419712731484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45960.419712731484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45960.419712731484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45960.419712731484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45960.419712731484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45960.419712731484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45960.419712731484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45960.419712731484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45960.419712731484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45960.419712731484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45960.419712731484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45960.419712731484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45960.419712731484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45960.419712731484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45960.419712731484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45960.419712731484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45960.419712731484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45960.419712731484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45960.419712731484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45960.419712731484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45960.419712731484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45960.419712731484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45960.419712731484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45960.419712731484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45960.419712731484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45960.419712731484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45960.419712731484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45960.419712731484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45960.419712731484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45960.419712731484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45960.419712731484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45960.419712731484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45960.419712731484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45960.419712731484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45960.419712731484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45960.419712731484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45960.419712731484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45960.419712731484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45960.419712731484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45960.419712731484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45960.419712731484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45960.419712731484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45960.419712731484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45960.419712731484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45960.419712731484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45960.419712731484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45960.419712731484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45960.419712731484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45960.419712731484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45960.419712731484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45960.419712731484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45960.419712731484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45960.419712731484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45960.419712731484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45960.419712731484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45960.419712731484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45960.419712731484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45960.419712731484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45960.419712731484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45960.419712731484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45960.419712731484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45960.419712731484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45960.419712731484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45960.419712731484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45960.419712731484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45960.419712731484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45960.419712731484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45960.419712731484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45960.419712731484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45960.419712731484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45960.419712731484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45960.419712731484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45960.419712731484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45960.419712731484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45960.419712731484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45960.419712731484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45960.419712731484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45960.419712731484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45960.419712731484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45960.419712731484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45960.419712731484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45960.419712731484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45960.419712731484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45960.419712731484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45960.419712731484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45960.419712731484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45960.419712731484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45960.419712731484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45960.419712731484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45960.419712731484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45960.419712731484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45960.419712731484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45960.419712731484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45960.419712731484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45960.419712731484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45960.419712731484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45960.419712731484</v>
      </c>
      <c r="H155" s="123"/>
      <c r="I155" s="119" t="str">
        <f>IFERROR(VLOOKUP(D155,DB!A:F,6,0),"")</f>
        <v/>
      </c>
      <c r="J155" s="119" t="str">
        <f>IFERROR(VLOOKUP(D155,DB!A:G,7,0),"")</f>
        <v/>
      </c>
      <c r="K155" s="125"/>
      <c r="L155" s="121" t="str">
        <f>IFERROR(VLOOKUP(D155,DB!A:I,9,0),"")</f>
        <v/>
      </c>
    </row>
    <row r="156" spans="1:12" ht="15" customHeight="1">
      <c r="A156" s="126"/>
      <c r="B156" s="126" t="str">
        <f>IFERROR(VLOOKUP(D156,DB!A:K,11,0),"")</f>
        <v/>
      </c>
      <c r="C156" s="127"/>
      <c r="D156" s="128"/>
      <c r="E156" s="129"/>
      <c r="F156" s="130"/>
      <c r="G156" s="131">
        <f ca="1">IFERROR(NOW()-F156,"")</f>
        <v>45960.419712731484</v>
      </c>
      <c r="H156" s="130"/>
      <c r="I156" s="126" t="str">
        <f>IFERROR(VLOOKUP(D156,DB!A:F,6,0),"")</f>
        <v/>
      </c>
      <c r="J156" s="126" t="str">
        <f>IFERROR(VLOOKUP(D156,DB!A:G,7,0),"")</f>
        <v/>
      </c>
      <c r="K156" s="132"/>
      <c r="L156" s="128" t="str">
        <f>IFERROR(VLOOKUP(D156,DB!A:I,9,0),"")</f>
        <v/>
      </c>
    </row>
  </sheetData>
  <dataValidations count="2">
    <dataValidation allowBlank="1" showInputMessage="1" showErrorMessage="1" sqref="E1" xr:uid="{A4F81451-56CC-4543-9497-104C4E44EE4B}"/>
    <dataValidation type="list" allowBlank="1" showInputMessage="1" showErrorMessage="1" sqref="E2:E4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68.587652546295431</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39104</v>
      </c>
      <c r="F3" s="38">
        <v>45926.188877314817</v>
      </c>
      <c r="G3" s="144">
        <f t="shared" ref="G3" ca="1" si="0">IFERROR(NOW()-F3,"")</f>
        <v>34.230835416667105</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39104</v>
      </c>
      <c r="F4" s="153">
        <v>45948.661111111112</v>
      </c>
      <c r="G4" s="154">
        <f ca="1">IFERROR(NOW()-F4,"")</f>
        <v>11.758601620371337</v>
      </c>
      <c r="H4" s="153">
        <v>45948.661111111112</v>
      </c>
      <c r="I4" s="152" t="str">
        <f>IFERROR(VLOOKUP(D4,DB!A:F,6,0),"")</f>
        <v>SCECO</v>
      </c>
      <c r="J4" s="152" t="str">
        <f>IFERROR(VLOOKUP(D4,DB!A:G,7,0),"")</f>
        <v>Dead</v>
      </c>
      <c r="K4" s="152" t="s">
        <v>39126</v>
      </c>
      <c r="L4" s="152" t="str">
        <f>IFERROR(VLOOKUP(D4,DB!A:I,9,0),"")</f>
        <v>Latis</v>
      </c>
    </row>
    <row r="5" spans="1:13" ht="15">
      <c r="A5" s="152"/>
      <c r="B5" s="152" t="str">
        <f>IFERROR(VLOOKUP(D5,DB!A:K,11,0),"")</f>
        <v/>
      </c>
      <c r="C5" s="152"/>
      <c r="D5" s="152"/>
      <c r="E5" s="152"/>
      <c r="F5" s="153"/>
      <c r="G5" s="154">
        <f ca="1">IFERROR(NOW()-F5,"")</f>
        <v>45960.419712731484</v>
      </c>
      <c r="H5" s="153"/>
      <c r="I5" s="152" t="str">
        <f>IFERROR(VLOOKUP(D5,DB!A:F,6,0),"")</f>
        <v/>
      </c>
      <c r="J5" s="152" t="str">
        <f>IFERROR(VLOOKUP(D5,DB!A:G,7,0),"")</f>
        <v/>
      </c>
      <c r="K5" s="152"/>
      <c r="L5" s="152" t="str">
        <f>IFERROR(VLOOKUP(D5,DB!A:I,9,0),"")</f>
        <v/>
      </c>
    </row>
    <row r="6" spans="1:13" ht="15">
      <c r="A6" s="152"/>
      <c r="B6" s="152" t="str">
        <f>IFERROR(VLOOKUP(D6,DB!A:K,11,0),"")</f>
        <v/>
      </c>
      <c r="C6" s="152"/>
      <c r="D6"/>
      <c r="E6" s="152"/>
      <c r="F6" s="153"/>
      <c r="G6" s="154">
        <f ca="1">IFERROR(NOW()-F6,"")</f>
        <v>45960.419712731484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45960.419712731484</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45960.419712731484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45960.419712731484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45960.419712731484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45960.419712731484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45960.419712731484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45960.419712731484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45960.419712731484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45960.419712731484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45960.419712731484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45960.419712731484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45960.419712731484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45960.419712731484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45960.419712731484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45960.419712731484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45960.419712731484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45960.419712731484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45960.419712731484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45960.419712731484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45960.419712731484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45960.419712731484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45960.419712731484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45960.419712731484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45960.419712731484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45960.419712731484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45960.419712731484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45960.419712731484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45960.419712731484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45960.419712731484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45960.419712731484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45960.419712731484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45960.419712731484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45960.419712731484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45960.419712731484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45960.419712731484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45960.419712731484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45960.419712731484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45960.419712731484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45960.419712731484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45960.419712731484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45960.419712731484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45960.419712731484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45960.419712731484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45960.419712731484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45960.419712731484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45960.419712731484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45960.419712731484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45960.419712731484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45960.419712731484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45960.419712731484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45960.419712731484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45960.419712731484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45960.419712731484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45960.419712731484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45960.419712731484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45960.419712731484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45960.419712731484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45960.419712731484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45960.419712731484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45960.419712731484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45960.419712731484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45960.419712731484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45960.419712731484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45960.419712731484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45960.419712731484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45960.419712731484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45960.419712731484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45960.419712731484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45960.419712731484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45960.419712731484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45960.419712731484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45960.419712731484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45960.419712731484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45960.419712731484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45960.419712731484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45960.419712731484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45960.419712731484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45960.419712731484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45960.419712731484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45960.419712731484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45960.419712731484</v>
      </c>
      <c r="H87" s="153"/>
      <c r="I87" s="152" t="str">
        <f>IFERROR(VLOOKUP(D87,DB!A:F,6,0),"")</f>
        <v/>
      </c>
      <c r="J87" s="152" t="str">
        <f>IFERROR(VLOOKUP(D87,DB!A:G,7,0),"")</f>
        <v/>
      </c>
      <c r="K87" s="152"/>
      <c r="L87" s="152" t="str">
        <f>IFERROR(VLOOKUP(D87,DB!A:I,9,0),"")</f>
        <v/>
      </c>
    </row>
    <row r="88" spans="1:12" ht="15">
      <c r="A88" s="158"/>
      <c r="B88" s="158" t="str">
        <f>IFERROR(VLOOKUP(D88,DB!A:K,11,0),"")</f>
        <v/>
      </c>
      <c r="C88" s="158"/>
      <c r="D88" s="158"/>
      <c r="E88" s="158"/>
      <c r="F88" s="159"/>
      <c r="G88" s="160">
        <f ca="1">IFERROR(NOW()-F88,"")</f>
        <v>45960.419712731484</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45960.419712731484</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45960.419712731484</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45960.419712731484</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45960.419712731484</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45960.419712731484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45960.419712731484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45960.419712731484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45960.419712731484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45960.419712731484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45960.419712731484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45960.419712731484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45960.419712731484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45960.419712731484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45960.419712731484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45960.419712731484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45960.419712731484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45960.419712731484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45960.419712731484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45960.419712731484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45960.419712731484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45960.419712731484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45960.419712731484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45960.419712731484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45960.419712731484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45960.419712731484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45960.419712731484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45960.419712731484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45960.419712731484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45960.419712731484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45960.419712731484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45960.419712731484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45960.419712731484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45960.419712731484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45960.419712731484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45960.419712731484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45960.419712731484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45960.419712731484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45960.419712731484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45960.419712731484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45960.419712731484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45960.419712731484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45960.419712731484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45960.419712731484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45960.419712731484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45960.419712731484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45960.419712731484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45960.419712731484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45960.419712731484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45960.419712731484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45960.419712731484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45960.419712731484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45960.419712731484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45960.419712731484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45960.419712731484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45960.419712731484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45960.419712731484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45960.419712731484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45960.419712731484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45960.419712731484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45960.419712731484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45960.419712731484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45960.419712731484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45960.419712731484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45960.419712731484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45960.419712731484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45960.419712731484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45960.419712731484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45960.419712731484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45960.419712731484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45960.419712731484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45960.419712731484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45960.419712731484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45960.419712731484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45960.419712731484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45960.419712731484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45960.419712731484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45960.419712731484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45960.419712731484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45960.419712731484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45960.419712731484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45960.419712731484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45960.419712731484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45960.419712731484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45960.419712731484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45960.419712731484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45960.419712731484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45960.419712731484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45960.419712731484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45960.419712731484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45960.419712731484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45960.419712731484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45960.419712731484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45960.419712731484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45960.419712731484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45960.419712731484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45960.419712731484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45960.419712731484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45960.419712731484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45960.419712731484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45960.419712731484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45960.419712731484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45960.419712731484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45960.419712731484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45960.419712731484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45960.419712731484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45960.419712731484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45960.419712731484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45960.419712731484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45960.419712731484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45960.419712731484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45960.419712731484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45960.419712731484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45960.419712731484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45960.419712731484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45960.419712731484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45960.419712731484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45960.419712731484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45960.419712731484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45960.419712731484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45960.419712731484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45960.419712731484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45960.419712731484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45960.419712731484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45960.419712731484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45960.419712731484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45960.419712731484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45960.419712731484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45960.419712731484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45960.419712731484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45960.419712731484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45960.419712731484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45960.419712731484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45960.419712731484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45960.419712731484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45960.419712731484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45960.419712731484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45960.419712731484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45960.419712731484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45960.419712731484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45960.419712731484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45960.419712731484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45960.419712731484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45960.419712731484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45960.419712731484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45960.419712731484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45960.419712731484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45960.419712731484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45960.419712731484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45960.419712731484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45960.419712731484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45960.419712731484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45960.419712731484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45960.419712731484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45960.419712731484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45960.419712731484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45960.419712731484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45960.419712731484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45960.419712731484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45960.419712731484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45960.419712731484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45960.419712731484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45960.419712731484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45960.419712731484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45960.419712731484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45960.419712731484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45960.419712731484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45960.419712731484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45960.419712731484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45960.419712731484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45960.419712731484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45960.419712731484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45960.419712731484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45960.419712731484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45960.419712731484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45960.419712731484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45960.419712731484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45960.419712731484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45960.419712731484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45960.419712731484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45960.419712731484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45960.419712731484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45960.419712731484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45960.419712731484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45960.419712731484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45960.419712731484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45960.419712731484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45960.419712731484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45960.419712731484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45960.419712731484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45960.419712731484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45960.419712731484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45960.419712731484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45960.419712731484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45960.419712731484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45960.419712731484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45960.419712731484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45960.419712731484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45960.419712731484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45960.419712731484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45960.419712731484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45960.419712731484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45960.419712731484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45960.419712731484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45960.419712731484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45960.419712731484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45960.419712731484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45960.419712731484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45960.419712731484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45960.419712731484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45960.419712731484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45960.419712731484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45960.419712731484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45960.419712731484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45960.419712731484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45960.419712731484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45960.419712731484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45960.419712731484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45960.419712731484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45960.419712731484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45960.419712731484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45960.419712731484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45960.419712731484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45960.419712731484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45960.419712731484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45960.419712731484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45960.419712731484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45960.419712731484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45960.419712731484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45960.419712731484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45960.419712731484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45960.419712731484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45960.419712731484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45960.419712731484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45960.419712731484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45960.419712731484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45960.419712731484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45960.419712731484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45960.419712731484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45960.419712731484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45960.419712731484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45960.419712731484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45960.419712731484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45960.419712731484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45960.419712731484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45960.419712731484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45960.419712731484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45960.419712731484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45960.419712731484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45960.419712731484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45960.419712731484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45960.419712731484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45960.419712731484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45960.419712731484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45960.419712731484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45960.419712731484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45960.419712731484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45960.419712731484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45960.419712731484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45960.419712731484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45960.419712731484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45960.419712731484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45960.419712731484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45960.419712731484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45960.419712731484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45960.419712731484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45960.419712731484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45960.419712731484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45960.419712731484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45960.419712731484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45960.419712731484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45960.419712731484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45960.419712731484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45960.419712731484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45960.419712731484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45960.419712731484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45960.419712731484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45960.419712731484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45960.419712731484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45960.419712731484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45960.419712731484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45960.419712731484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45960.419712731484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45960.419712731484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45960.419712731484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45960.419712731484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45960.419712731484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45960.419712731484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45960.419712731484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45960.419712731484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45960.419712731484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45960.419712731484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45960.419712731484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45960.419712731484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45960.419712731484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45960.419712731484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45960.419712731484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45960.419712731484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45960.419712731484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45960.419712731484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45960.419712731484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45960.419712731484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45960.419712731484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45960.419712731484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45960.419712731484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45960.419712731484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45960.419712731484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45960.419712731484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45960.419712731484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45960.419712731484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45960.419712731484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45960.419712731484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45960.419712731484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45960.419712731484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45960.419712731484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45960.419712731484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45960.419712731484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45960.419712731484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45960.419712731484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45960.419712731484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45960.419712731484</v>
      </c>
      <c r="H408" s="159"/>
      <c r="I408" s="158" t="str">
        <f>IFERROR(VLOOKUP(D408,DB!A:F,6,0),"")</f>
        <v/>
      </c>
      <c r="J408" s="158" t="str">
        <f>IFERROR(VLOOKUP(D408,DB!A:G,7,0),"")</f>
        <v/>
      </c>
      <c r="K408" s="158"/>
      <c r="L408" s="158" t="str">
        <f>IFERROR(VLOOKUP(D408,DB!A:I,9,0),"")</f>
        <v/>
      </c>
    </row>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8" ht="15"/>
    <row r="519" ht="15"/>
    <row r="521" ht="15"/>
    <row r="522" ht="15"/>
    <row r="523" ht="15"/>
    <row r="524" ht="15"/>
    <row r="526" ht="15"/>
    <row r="527" ht="15"/>
    <row r="534" ht="15"/>
    <row r="535" ht="15"/>
    <row r="536" ht="15"/>
    <row r="537" ht="15"/>
    <row r="538" ht="15"/>
    <row r="539" ht="15"/>
    <row r="542" ht="15"/>
    <row r="543" ht="15"/>
    <row r="544" ht="15"/>
    <row r="545" ht="15"/>
    <row r="546" ht="15"/>
    <row r="547" ht="15"/>
    <row r="548" ht="15"/>
    <row r="549" ht="15"/>
    <row r="550" ht="15"/>
    <row r="551" ht="15"/>
    <row r="552" ht="15"/>
    <row r="553"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9" ht="15"/>
    <row r="610" ht="15"/>
    <row r="647" ht="15"/>
    <row r="648" ht="15"/>
    <row r="649" ht="15"/>
    <row r="650" ht="15"/>
    <row r="651" ht="15"/>
    <row r="652" ht="15"/>
    <row r="653" ht="15"/>
    <row r="654" ht="15"/>
    <row r="655" ht="15"/>
    <row r="656"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7" ht="15"/>
    <row r="738" ht="15"/>
    <row r="739" ht="15"/>
    <row r="741" ht="15"/>
    <row r="742"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5" ht="15"/>
    <row r="776" ht="15"/>
    <row r="946" ht="15"/>
    <row r="947" ht="15"/>
    <row r="948" ht="15"/>
    <row r="949" ht="15"/>
    <row r="950" ht="15"/>
    <row r="951" ht="15"/>
    <row r="957" ht="15"/>
    <row r="958" ht="15"/>
    <row r="959" ht="15"/>
    <row r="960" ht="15"/>
    <row r="961" ht="15"/>
    <row r="962" ht="15"/>
    <row r="963"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4" ht="15"/>
    <row r="1015" ht="15"/>
    <row r="1021" ht="15"/>
    <row r="1022" ht="15"/>
    <row r="1024" ht="15"/>
    <row r="1025" ht="15"/>
    <row r="1026" ht="15"/>
    <row r="1027" ht="15"/>
    <row r="1028" ht="15"/>
    <row r="1029" ht="15"/>
    <row r="1030"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3" ht="15"/>
    <row r="1104" ht="15"/>
    <row r="1105" ht="15"/>
    <row r="1106" ht="15"/>
    <row r="1107" ht="15"/>
    <row r="1108" ht="15"/>
    <row r="1109" ht="15"/>
    <row r="1110" ht="15"/>
    <row r="1111" ht="15"/>
    <row r="1112" ht="15"/>
    <row r="1113" ht="15"/>
    <row r="1114" ht="15"/>
    <row r="1115" ht="15"/>
    <row r="1116" ht="15"/>
    <row r="1118" ht="15"/>
    <row r="1119" ht="15"/>
    <row r="1120" ht="15"/>
    <row r="1121" ht="15"/>
    <row r="1122" ht="15"/>
    <row r="1123" ht="15"/>
    <row r="1124" ht="15"/>
    <row r="1125" ht="15"/>
    <row r="1126" ht="15"/>
    <row r="1127" ht="15"/>
    <row r="1128" ht="15"/>
    <row r="1129" ht="15"/>
    <row r="1132" ht="15"/>
    <row r="1133" ht="15"/>
    <row r="1134" ht="15"/>
    <row r="1135" ht="15"/>
    <row r="1136" ht="15"/>
    <row r="1137" ht="15"/>
    <row r="1138"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9" ht="15"/>
    <row r="1170" ht="15"/>
    <row r="1173" ht="15"/>
    <row r="1174" ht="15"/>
    <row r="1175" ht="15"/>
    <row r="1176" ht="15"/>
    <row r="1177" ht="15"/>
    <row r="1178" ht="15"/>
    <row r="1179" ht="15"/>
    <row r="1180" ht="15"/>
    <row r="1183" ht="15"/>
    <row r="1184" ht="15"/>
    <row r="1185" ht="15"/>
    <row r="1186" ht="15"/>
    <row r="1187" ht="15"/>
    <row r="1188" ht="15"/>
    <row r="1189" ht="15"/>
    <row r="1190" ht="15"/>
    <row r="1191" ht="15"/>
    <row r="1192" ht="15"/>
    <row r="1193" ht="15"/>
    <row r="1194" ht="15"/>
    <row r="1196" ht="15"/>
    <row r="1197" ht="15"/>
    <row r="1198" ht="15"/>
    <row r="1201" ht="15"/>
    <row r="1203" ht="15"/>
    <row r="1205" ht="15"/>
    <row r="1208" ht="15"/>
    <row r="1209" ht="15"/>
    <row r="1210" ht="15"/>
    <row r="1212" ht="15"/>
    <row r="1214" ht="15"/>
    <row r="1215" ht="15"/>
    <row r="1216" ht="15"/>
    <row r="1217" ht="15"/>
    <row r="1218" ht="15"/>
    <row r="1220" ht="15"/>
    <row r="1221" ht="15"/>
    <row r="1222" ht="15"/>
    <row r="1223" ht="15"/>
    <row r="1225" ht="15"/>
    <row r="1227" ht="15"/>
    <row r="1228" ht="15"/>
    <row r="1230" ht="15"/>
    <row r="1231" ht="15"/>
    <row r="1232" ht="15"/>
    <row r="1233" ht="15"/>
    <row r="1235" ht="15"/>
    <row r="1237" ht="15"/>
    <row r="1238" ht="15"/>
    <row r="1239" ht="15"/>
    <row r="1240" ht="15"/>
    <row r="1242" ht="15"/>
    <row r="1243" ht="15"/>
    <row r="1244" ht="15"/>
    <row r="1245" ht="15"/>
    <row r="1246" ht="15"/>
    <row r="1247" ht="15"/>
    <row r="1248" ht="15"/>
    <row r="1251" ht="15"/>
    <row r="1253" ht="15"/>
    <row r="1254" ht="15"/>
    <row r="1255" ht="15"/>
    <row r="1256" ht="15"/>
    <row r="1257" ht="15"/>
    <row r="1258" ht="15"/>
    <row r="1259" ht="15"/>
    <row r="1260" ht="15"/>
    <row r="1263" ht="15"/>
    <row r="1264" ht="15"/>
    <row r="1266" ht="15"/>
    <row r="1268" ht="15"/>
    <row r="1269" ht="15"/>
    <row r="1270" ht="15"/>
    <row r="1271" ht="15"/>
    <row r="1272" ht="15"/>
    <row r="1276" ht="15"/>
    <row r="1277" ht="15"/>
    <row r="1279" ht="15"/>
    <row r="1280" ht="15"/>
    <row r="1281" ht="15"/>
    <row r="1282" ht="15"/>
    <row r="1283" ht="15"/>
    <row r="1284" ht="15"/>
    <row r="1285" ht="15"/>
    <row r="1286" ht="15"/>
    <row r="1293" ht="15"/>
    <row r="1294" ht="15"/>
    <row r="1295" ht="15"/>
    <row r="1296" ht="15"/>
    <row r="1297" ht="15"/>
  </sheetData>
  <dataValidations count="2">
    <dataValidation allowBlank="1" showInputMessage="1" showErrorMessage="1" sqref="E1" xr:uid="{920C6338-E771-4DAE-8C89-92A9093EA4DE}"/>
    <dataValidation type="list" allowBlank="1" showInputMessage="1" showErrorMessage="1" sqref="E2:E40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9"/>
  <sheetViews>
    <sheetView tabSelected="1"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39119</v>
      </c>
      <c r="B2" s="103" t="str">
        <f>IFERROR(VLOOKUP(D2,DB!A:K,11,0),"")</f>
        <v>R6</v>
      </c>
      <c r="C2" s="105">
        <v>1</v>
      </c>
      <c r="D2" s="103" t="s">
        <v>33751</v>
      </c>
      <c r="E2" s="106" t="s">
        <v>39021</v>
      </c>
      <c r="F2" s="107"/>
      <c r="G2" s="77">
        <f ca="1">IFERROR(NOW()-F2,"-")</f>
        <v>45960.419712731484</v>
      </c>
      <c r="H2" s="107">
        <v>45960.348229166666</v>
      </c>
      <c r="I2" s="103" t="str">
        <f>IFERROR(VLOOKUP(D2,DB!A:F,6,0),"")</f>
        <v>SCECO</v>
      </c>
      <c r="J2" s="102" t="str">
        <f>IFERROR(VLOOKUP(D2,DB!A:G,7,0),"")</f>
        <v>Vandalized</v>
      </c>
      <c r="K2" s="108" t="s">
        <v>39127</v>
      </c>
      <c r="L2" s="109" t="str">
        <f>IFERROR(VLOOKUP(D2,DB!A:I,9,0),"")</f>
        <v>Latis</v>
      </c>
    </row>
    <row r="3" spans="1:16383" ht="31.5" customHeight="1">
      <c r="A3" s="104" t="s">
        <v>39128</v>
      </c>
      <c r="B3" s="103" t="str">
        <f>IFERROR(VLOOKUP(D3,DB!A:K,11,0),"")</f>
        <v>R6</v>
      </c>
      <c r="C3" s="105">
        <v>2</v>
      </c>
      <c r="D3" s="103" t="s">
        <v>30964</v>
      </c>
      <c r="E3" s="106" t="s">
        <v>39021</v>
      </c>
      <c r="F3" s="107">
        <v>45960.357314814813</v>
      </c>
      <c r="G3" s="77">
        <f ca="1">IFERROR(NOW()-F3,"-")</f>
        <v>6.2397916670306586E-2</v>
      </c>
      <c r="H3" s="107">
        <v>45960.357314814813</v>
      </c>
      <c r="I3" s="103" t="str">
        <f>IFERROR(VLOOKUP(D3,DB!A:F,6,0),"")</f>
        <v>SCECO</v>
      </c>
      <c r="J3" s="102" t="str">
        <f>IFERROR(VLOOKUP(D3,DB!A:G,7,0),"")</f>
        <v>Dead</v>
      </c>
      <c r="K3" s="108" t="s">
        <v>39129</v>
      </c>
      <c r="L3" s="109" t="str">
        <f>IFERROR(VLOOKUP(D3,DB!A:I,9,0),"")</f>
        <v>Latis</v>
      </c>
    </row>
    <row r="4" spans="1:16383" ht="31.5" customHeight="1">
      <c r="A4" s="104"/>
      <c r="B4" s="103" t="str">
        <f>IFERROR(VLOOKUP(D4,DB!A:K,11,0),"")</f>
        <v/>
      </c>
      <c r="C4" s="105"/>
      <c r="D4" s="103"/>
      <c r="E4" s="106"/>
      <c r="F4" s="107"/>
      <c r="G4" s="77">
        <f ca="1">IFERROR(NOW()-F4,"-")</f>
        <v>45960.419712731484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45960.419712731484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45960.419712731484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45960.419712731484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45960.419712731484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45960.419712731484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45960.419712731484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45960.419712731484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45960.419712731484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45960.419712731484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45960.419712731484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45960.419712731484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45960.419712731484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45960.419712731484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45960.419712731484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45960.419712731484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45960.419712731484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45960.419712731484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45960.419712731484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45960.419712731484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45960.419712731484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45960.419712731484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45960.419712731484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45960.419712731484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45960.419712731484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45960.419712731484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45960.419712731484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45960.419712731484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45960.419712731484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45960.419712731484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45960.419712731484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45960.419712731484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45960.419712731484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45960.419712731484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45960.419712731484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45960.419712731484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45960.419712731484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45960.419712731484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45960.419712731484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45960.419712731484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45960.419712731484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45960.419712731484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45960.419712731484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45960.419712731484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45960.419712731484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45960.419712731484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45960.419712731484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45960.419712731484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45960.419712731484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45960.419712731484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45960.419712731484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45960.419712731484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45960.419712731484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45960.419712731484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45960.419712731484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45960.419712731484</v>
      </c>
      <c r="H59" s="107"/>
      <c r="I59" s="103" t="str">
        <f>IFERROR(VLOOKUP(D59,DB!A:F,6,0),"")</f>
        <v/>
      </c>
      <c r="J59" s="102" t="str">
        <f>IFERROR(VLOOKUP(D59,DB!A:G,7,0),"")</f>
        <v/>
      </c>
      <c r="K59" s="108"/>
      <c r="L59" s="109" t="str">
        <f>IFERROR(VLOOKUP(D59,DB!A:I,9,0),"")</f>
        <v/>
      </c>
    </row>
  </sheetData>
  <dataValidations count="2">
    <dataValidation allowBlank="1" showInputMessage="1" showErrorMessage="1" sqref="E1" xr:uid="{380493DB-286A-4683-AF55-C78F04945A49}"/>
    <dataValidation type="list" allowBlank="1" showInputMessage="1" showErrorMessage="1" sqref="E2:E5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2025-10-30T07:04:25Z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