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214" documentId="120_S{2AC9BD13-BADA-5192-A53E-5A8FF88502F6}" xr6:coauthVersionLast="47" xr6:coauthVersionMax="47" xr10:uidLastSave="{965AAD6E-537B-4AA0-AD97-B21835B8C619}"/>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G7" i="5"/>
  <c r="B2" i="9"/>
  <c r="G2" i="9"/>
  <c r="I2" i="9"/>
  <c r="J2" i="9"/>
  <c r="L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<sst xmlns="http://schemas.openxmlformats.org/spreadsheetml/2006/main" count="180284" uniqueCount="39126">
  <si>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</si>
  <si>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</si>
  <si>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</si>
  <si>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</si>
  <si>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</si>
  <si>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</si>
  <si>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</si>
  <si>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</si>
  <si>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</si>
  <si>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</si>
  <si>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</si>
  <si>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</si>
  <si>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</si>
  <si>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</si>
  <si>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</si>
  <si>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</si>
  <si>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</si>
  <si>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</si>
  <si>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</si>
  <si>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</si>
  <si>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</si>
  <si>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</si>
  <si>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</si>
  <si>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</si>
  <si>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</si>
  <si>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</si>
  <si>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</si>
  <si>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</si>
  <si>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</si>
  <si>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</si>
  <si>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</si>
  <si>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</si>
  <si>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</si>
  <si>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</si>
  <si>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</si>
  <si>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</si>
  <si>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</si>
  <si>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</si>
  <si>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</si>
  <si>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</si>
  <si>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</si>
  <si>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</si>
  <si>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</si>
  <si>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</si>
  <si>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</si>
  <si>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</si>
  <si>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</si>
  <si>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</si>
  <si>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</si>
  <si>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</si>
  <si>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</si>
  <si>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</si>
  <si>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</si>
  <si>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</si>
  <si>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</si>
  <si>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</si>
  <si>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</si>
  <si>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</si>
  <si>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</si>
  <si>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</si>
  <si>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</si>
  <si>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</si>
  <si>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</si>
  <si>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</si>
  <si>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</si>
  <si>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</si>
  <si>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</si>
  <si>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</si>
  <si>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</si>
  <si>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</si>
  <si>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</si>
  <si>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</si>
  <si>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</si>
  <si>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</si>
  <si>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</si>
  <si>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</si>
  <si>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</si>
  <si>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</si>
  <si>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</si>
  <si>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</si>
  <si>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</si>
  <si>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</si>
  <si>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</si>
  <si>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</si>
  <si>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</si>
  <si>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</si>
  <si>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</si>
  <si>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</si>
  <si>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</si>
  <si>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</si>
  <si>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</si>
  <si>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</si>
  <si>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</si>
  <si>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</si>
  <si>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</si>
  <si>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</si>
  <si>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</si>
  <si>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</si>
  <si>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</si>
  <si>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</si>
  <si>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</si>
  <si>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</si>
  <si>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</si>
  <si>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</si>
  <si>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</si>
  <si>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</si>
  <si>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</si>
  <si>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</si>
  <si>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</si>
  <si>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</si>
  <si>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</si>
  <si>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</si>
  <si>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</si>
  <si>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</si>
  <si>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</si>
  <si>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</si>
  <si>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</si>
  <si>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</si>
  <si>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</si>
  <si>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</si>
  <si>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</si>
  <si>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</si>
  <si>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</si>
  <si>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</si>
  <si>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</si>
  <si>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</si>
  <si>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</si>
  <si>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</si>
  <si>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</si>
  <si>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</si>
  <si>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</si>
  <si>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</si>
  <si>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</si>
  <si>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</si>
  <si>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</si>
  <si>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</si>
  <si>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</si>
  <si>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</si>
  <si>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</si>
  <si>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</si>
  <si>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</si>
  <si>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</si>
  <si>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</si>
  <si>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</si>
  <si>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</si>
  <si>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</si>
  <si>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</si>
  <si>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</si>
  <si>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</si>
  <si>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</si>
  <si>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</si>
  <si>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</si>
  <si>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</si>
  <si>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</si>
  <si>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</si>
  <si>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</si>
  <si>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</si>
  <si>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</si>
  <si>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</si>
  <si>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</si>
  <si>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</si>
  <si>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</si>
  <si>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</si>
  <si>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</si>
  <si>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</si>
  <si>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</si>
  <si>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</si>
  <si>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</si>
  <si>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</si>
  <si>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</si>
  <si>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</si>
  <si>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</si>
  <si>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</si>
  <si>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</si>
  <si>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</si>
  <si>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</si>
  <si>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</si>
  <si>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</si>
  <si>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</si>
  <si>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</si>
  <si>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</si>
  <si>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</si>
  <si>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</si>
  <si>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</si>
  <si>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</si>
  <si>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</si>
  <si>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</si>
  <si>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</si>
  <si>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</si>
  <si>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</si>
  <si>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</si>
  <si>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</si>
  <si>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</si>
  <si>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</si>
  <si>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</si>
  <si>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</si>
  <si>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</si>
  <si>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</si>
  <si>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</si>
  <si>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</si>
  <si>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</si>
  <si>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</si>
  <si>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</si>
  <si>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</si>
  <si>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</si>
  <si>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</si>
  <si>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</si>
  <si>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</si>
  <si>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</si>
  <si>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</si>
  <si>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</si>
  <si>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</si>
  <si>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</si>
  <si>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</si>
  <si>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</si>
  <si>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</si>
  <si>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</si>
  <si>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</si>
  <si>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</si>
  <si>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</si>
  <si>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</si>
  <si>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</si>
  <si>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</si>
  <si>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</si>
  <si>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</si>
  <si>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</si>
  <si>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</si>
  <si>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</si>
  <si>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</si>
  <si>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</si>
  <si>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</si>
  <si>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</si>
  <si>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</si>
  <si>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</si>
  <si>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</si>
  <si>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</si>
  <si>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</si>
  <si>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</si>
  <si>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</si>
  <si>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</si>
  <si>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</si>
  <si>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</si>
  <si>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</si>
  <si>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</si>
  <si>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</si>
  <si>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</si>
  <si>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</si>
  <si>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</si>
  <si>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</si>
  <si>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</si>
  <si>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</si>
  <si>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</si>
  <si>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</si>
  <si>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</si>
  <si>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</si>
  <si>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</si>
  <si>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</si>
  <si>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</si>
  <si>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</si>
  <si>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</si>
  <si>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</si>
  <si>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</si>
  <si>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</si>
  <si>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</si>
  <si>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</si>
  <si>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</si>
  <si>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</si>
  <si>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</si>
  <si>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</si>
  <si>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</si>
  <si>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</si>
  <si>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</si>
  <si>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</si>
  <si>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</si>
  <si>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</si>
  <si>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</si>
  <si>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</si>
  <si>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</si>
  <si>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</si>
  <si>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</si>
  <si>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</si>
  <si>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</si>
  <si>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</si>
  <si>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</si>
  <si>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</si>
  <si>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</si>
  <si>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</si>
  <si>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</si>
  <si>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</si>
  <si>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</si>
  <si>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</si>
  <si>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</si>
  <si>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</si>
  <si>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</si>
  <si>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</si>
  <si>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</si>
  <si>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</si>
  <si>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</si>
  <si>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</si>
  <si>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</si>
  <si>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</si>
  <si>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</si>
  <si>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</si>
  <si>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</si>
  <si>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</si>
  <si>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</si>
  <si>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</si>
  <si>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</si>
  <si>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</si>
  <si>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</si>
  <si>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</si>
  <si>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</si>
  <si>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</si>
  <si>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</si>
  <si>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</si>
  <si>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</si>
  <si>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</si>
  <si>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</si>
  <si>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</si>
  <si>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</si>
  <si>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</si>
  <si>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</si>
  <si>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</si>
  <si>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</si>
  <si>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</si>
  <si>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</si>
  <si>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</si>
  <si>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</si>
  <si>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</si>
  <si>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</si>
  <si>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</si>
  <si>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</si>
  <si>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</si>
  <si>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</si>
  <si>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</si>
  <si>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</si>
  <si>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</si>
  <si>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</si>
  <si>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</si>
  <si>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</si>
  <si>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</si>
  <si>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</si>
  <si>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</si>
  <si>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</si>
  <si>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</si>
  <si>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</si>
  <si>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</si>
  <si>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</si>
  <si>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</si>
  <si>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</si>
  <si>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</si>
  <si>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</si>
  <si>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</si>
  <si>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</si>
  <si>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</si>
  <si>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</si>
  <si>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</si>
  <si>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</si>
  <si>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</si>
  <si>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</si>
  <si>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</si>
  <si>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</si>
  <si>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</si>
  <si>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</si>
  <si>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</si>
  <si>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</si>
  <si>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</si>
  <si>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</si>
  <si>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</si>
  <si>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</si>
  <si>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</si>
  <si>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</si>
  <si>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</si>
  <si>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</si>
  <si>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</si>
  <si>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</si>
  <si>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</si>
  <si>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</si>
  <si>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</si>
  <si>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</si>
  <si>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</si>
  <si>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</si>
  <si>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</si>
  <si>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</si>
  <si>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</si>
  <si>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</si>
  <si>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</si>
  <si>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</si>
  <si>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</si>
  <si>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</si>
  <si>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</si>
  <si>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</si>
  <si>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</si>
  <si>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</si>
  <si>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</si>
  <si>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</si>
  <si>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</si>
  <si>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</si>
  <si>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</si>
  <si>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</si>
  <si>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</si>
  <si>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</si>
  <si>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</si>
  <si>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</si>
  <si>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</si>
  <si>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</si>
  <si>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</si>
  <si>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</si>
  <si>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</si>
  <si>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</si>
  <si>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</si>
  <si>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</si>
  <si>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</si>
  <si>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</si>
  <si>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</si>
  <si>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</si>
  <si>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</si>
  <si>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</si>
  <si>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</si>
  <si>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</si>
  <si>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</si>
  <si>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</si>
  <si>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</si>
  <si>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</si>
  <si>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</si>
  <si>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</si>
  <si>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</si>
  <si>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</si>
  <si>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</si>
  <si>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</si>
  <si>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</si>
  <si>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</si>
  <si>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</si>
  <si>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</si>
  <si>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</si>
  <si>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</si>
  <si>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</si>
  <si>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</si>
  <si>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</si>
  <si>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</si>
  <si>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</si>
  <si>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</si>
  <si>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</si>
  <si>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</si>
  <si>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</si>
  <si>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</si>
  <si>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</si>
  <si>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</si>
  <si>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</si>
  <si>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</si>
  <si>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</si>
  <si>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</si>
  <si>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</si>
  <si>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</si>
  <si>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</si>
  <si>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</si>
  <si>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</si>
  <si>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</si>
  <si>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</si>
  <si>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</si>
  <si>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</si>
  <si>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</si>
  <si>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</si>
  <si>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</si>
  <si>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</si>
  <si>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</si>
  <si>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</si>
  <si>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</si>
  <si>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</si>
  <si>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</si>
  <si>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</si>
  <si>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</si>
  <si>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</si>
  <si>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</si>
  <si>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</si>
  <si>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</si>
  <si>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</si>
  <si>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</si>
  <si>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</si>
  <si>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</si>
  <si>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</si>
  <si>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</si>
  <si>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</si>
  <si>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</si>
  <si>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</si>
  <si>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</si>
  <si>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</si>
  <si>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</si>
  <si>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</si>
  <si>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</si>
  <si>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</si>
  <si>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</si>
  <si>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</si>
  <si>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</si>
  <si>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</si>
  <si>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</si>
  <si>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</si>
  <si>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</si>
  <si>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</si>
  <si>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</si>
  <si>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</si>
  <si>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</si>
  <si>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</si>
  <si>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</si>
  <si>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</si>
  <si>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</si>
  <si>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</si>
  <si>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</si>
  <si>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</si>
  <si>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</si>
  <si>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</si>
  <si>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</si>
  <si>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</si>
  <si>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</si>
  <si>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</si>
  <si>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</si>
  <si>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</si>
  <si>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</si>
  <si>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</si>
  <si>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</si>
  <si>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</si>
  <si>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</si>
  <si>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</si>
  <si>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</si>
  <si>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</si>
  <si>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</si>
  <si>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</si>
  <si>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</si>
  <si>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</si>
  <si>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</si>
  <si>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</si>
  <si>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</si>
  <si>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</si>
  <si>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</si>
  <si>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</si>
  <si>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</si>
  <si>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</si>
  <si>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</si>
  <si>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</si>
  <si>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</si>
  <si>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</si>
  <si>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</si>
  <si>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</si>
  <si>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</si>
  <si>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</si>
  <si>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</si>
  <si>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</si>
  <si>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</si>
  <si>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</si>
  <si>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</si>
  <si>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</si>
  <si>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</si>
  <si>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</si>
  <si>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</si>
  <si>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</si>
  <si>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</si>
  <si>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</si>
  <si>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</si>
  <si>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</si>
  <si>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</si>
  <si>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</si>
  <si>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</si>
  <si>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</si>
  <si>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</si>
  <si>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</si>
  <si>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</si>
  <si>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</si>
  <si>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</si>
  <si>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</si>
  <si>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</si>
  <si>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</si>
  <si>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</si>
  <si>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</si>
  <si>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</si>
  <si>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</si>
  <si>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</si>
  <si>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</si>
  <si>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</si>
  <si>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</si>
  <si>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</si>
  <si>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</si>
  <si>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</si>
  <si>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</si>
  <si>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</si>
  <si>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</si>
  <si>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</si>
  <si>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</si>
  <si>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</si>
  <si>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</si>
  <si>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</si>
  <si>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</si>
  <si>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</si>
  <si>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</si>
  <si>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</si>
  <si>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</si>
  <si>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</si>
  <si>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</si>
  <si>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</si>
  <si>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</si>
  <si>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</si>
  <si>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</si>
  <si>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</si>
  <si>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</si>
  <si>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</si>
  <si>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</si>
  <si>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</si>
  <si>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</si>
  <si>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</si>
  <si>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</si>
  <si>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</si>
  <si>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</si>
  <si>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</si>
  <si>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</si>
  <si>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</si>
  <si>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</si>
  <si>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</si>
  <si>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</si>
  <si>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</si>
  <si>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</si>
  <si>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</si>
  <si>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</si>
  <si>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</si>
  <si>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</si>
  <si>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</si>
  <si>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</si>
  <si>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</si>
  <si>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</si>
  <si>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</si>
  <si>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</si>
  <si>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</si>
  <si>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</si>
  <si>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</si>
  <si>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</si>
  <si>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</si>
  <si>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</si>
  <si>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</si>
  <si>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</si>
  <si>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</si>
  <si>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</si>
  <si>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</si>
  <si>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</si>
  <si>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</si>
  <si>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</si>
  <si>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</si>
  <si>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</si>
  <si>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</si>
  <si>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</si>
  <si>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</si>
  <si>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</si>
  <si>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</si>
  <si>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</si>
  <si>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</si>
  <si>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</si>
  <si>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</si>
  <si>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</si>
  <si>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</si>
  <si>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</si>
  <si>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</si>
  <si>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</si>
  <si>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</si>
  <si>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</si>
  <si>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</si>
  <si>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</si>
  <si>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</si>
  <si>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</si>
  <si>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</si>
  <si>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</si>
  <si>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</si>
  <si>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</si>
  <si>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</si>
  <si>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</si>
  <si>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</si>
  <si>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</si>
  <si>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</si>
  <si>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</si>
  <si>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</si>
  <si>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</si>
  <si>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</si>
  <si>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</si>
  <si>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</si>
  <si>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</si>
  <si>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</si>
  <si>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</si>
  <si>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</si>
  <si>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</si>
  <si>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</si>
  <si>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</si>
  <si>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</si>
  <si>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</si>
  <si>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</si>
  <si>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</si>
  <si>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</si>
  <si>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</si>
  <si>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</si>
  <si>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</si>
  <si>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</si>
  <si>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</si>
  <si>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</si>
  <si>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</si>
  <si>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</si>
  <si>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</si>
  <si>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</si>
  <si>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</si>
  <si>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</si>
  <si>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</si>
  <si>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</si>
  <si>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</si>
  <si>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</si>
  <si>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</si>
  <si>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</si>
  <si>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</si>
  <si>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</si>
  <si>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</si>
  <si>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</si>
  <si>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</si>
  <si>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</si>
  <si>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</si>
  <si>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</si>
  <si>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</si>
  <si>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</si>
  <si>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</si>
  <si>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</si>
  <si>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</si>
  <si>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</si>
  <si>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</si>
  <si>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</si>
  <si>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</si>
  <si>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</si>
  <si>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</si>
  <si>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</si>
  <si>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</si>
  <si>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</si>
  <si>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</si>
  <si>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</si>
  <si>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</si>
  <si>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</si>
  <si>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</si>
  <si>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</si>
  <si>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</si>
  <si>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</si>
  <si>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</si>
  <si>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</si>
  <si>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</si>
  <si>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</si>
  <si>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</si>
  <si>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</si>
  <si>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</si>
  <si>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</si>
  <si>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</si>
  <si>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</si>
  <si>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</si>
  <si>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</si>
  <si>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</si>
  <si>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</si>
  <si>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</si>
  <si>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</si>
  <si>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</si>
  <si>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</si>
  <si>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</si>
  <si>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</si>
  <si>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</si>
  <si>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</si>
  <si>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</si>
  <si>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</si>
  <si>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</si>
  <si>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</si>
  <si>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</si>
  <si>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</si>
  <si>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</si>
  <si>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</si>
  <si>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</si>
  <si>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</si>
  <si>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</si>
  <si>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</si>
  <si>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</si>
  <si>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</si>
  <si>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</si>
  <si>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</si>
  <si>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</si>
  <si>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</si>
  <si>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</si>
  <si>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</si>
  <si>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</si>
  <si>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</si>
  <si>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</si>
  <si>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</si>
  <si>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</si>
  <si>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</si>
  <si>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</si>
  <si>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</si>
  <si>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</si>
  <si>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</si>
  <si>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</si>
  <si>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</si>
  <si>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</si>
  <si>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</si>
  <si>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</si>
  <si>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</si>
  <si>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</si>
  <si>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</si>
  <si>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</si>
  <si>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</si>
  <si>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</si>
  <si>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</si>
  <si>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</si>
  <si>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</si>
  <si>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</si>
  <si>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</si>
  <si>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</si>
  <si>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</si>
  <si>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</si>
  <si>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</si>
  <si>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</si>
  <si>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</si>
  <si>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</si>
  <si>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</si>
  <si>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</si>
  <si>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</si>
  <si>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</si>
  <si>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</si>
  <si>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</si>
  <si>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</si>
  <si>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</si>
  <si>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</si>
  <si>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</si>
  <si>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</si>
  <si>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</si>
  <si>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</si>
  <si>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</si>
  <si>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</si>
  <si>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</si>
  <si>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</si>
  <si>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</si>
  <si>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</si>
  <si>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</si>
  <si>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</si>
  <si>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</si>
  <si>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</si>
  <si>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</si>
  <si>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</si>
  <si>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</si>
  <si>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</si>
  <si>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</si>
  <si>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</si>
  <si>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</si>
  <si>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</si>
  <si>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</si>
  <si>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</si>
  <si>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</si>
  <si>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</si>
  <si>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</si>
  <si>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</si>
  <si>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</si>
  <si>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</si>
  <si>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</si>
  <si>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</si>
  <si>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</si>
  <si>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</si>
  <si>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</si>
  <si>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</si>
  <si>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</si>
  <si>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</si>
  <si>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</si>
  <si>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</si>
  <si>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</si>
  <si>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</si>
  <si>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</si>
  <si>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</si>
  <si>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</si>
  <si>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</si>
  <si>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</si>
  <si>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</si>
  <si>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</si>
  <si>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</si>
  <si>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</si>
  <si>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</si>
  <si>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</si>
  <si>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</si>
  <si>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</si>
  <si>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</si>
  <si>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</si>
  <si>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</si>
  <si>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</si>
  <si>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</si>
  <si>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</si>
  <si>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</si>
  <si>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</si>
  <si>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</si>
  <si>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</si>
  <si>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</si>
  <si>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</si>
  <si>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</si>
  <si>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</si>
  <si>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</si>
  <si>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</si>
  <si>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</si>
  <si>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</si>
  <si>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</si>
  <si>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</si>
  <si>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</si>
  <si>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</si>
  <si>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</si>
  <si>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</si>
  <si>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</si>
  <si>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</si>
  <si>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</si>
  <si>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</si>
  <si>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</si>
  <si>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</si>
  <si>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</si>
  <si>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</si>
  <si>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</si>
  <si>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</si>
  <si>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</si>
  <si>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</si>
  <si>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</si>
  <si>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</si>
  <si>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</si>
  <si>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</si>
  <si>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</si>
  <si>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</si>
  <si>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</si>
  <si>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</si>
  <si>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</si>
  <si>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</si>
  <si>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</si>
  <si>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</si>
  <si>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</si>
  <si>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</si>
  <si>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</si>
  <si>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</si>
  <si>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</si>
  <si>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</si>
  <si>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</si>
  <si>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</si>
  <si>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</si>
  <si>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</si>
  <si>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</si>
  <si>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</si>
  <si>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</si>
  <si>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</si>
  <si>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</si>
  <si>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</si>
  <si>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</si>
  <si>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</si>
  <si>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</si>
  <si>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</si>
  <si>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</si>
  <si>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</si>
  <si>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</si>
  <si>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</si>
  <si>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</si>
  <si>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</si>
  <si>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</si>
  <si>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</si>
  <si>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</si>
  <si>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</si>
  <si>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</si>
  <si>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</si>
  <si>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</si>
  <si>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</si>
  <si>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</si>
  <si>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</si>
  <si>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</si>
  <si>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</si>
  <si>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</si>
  <si>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</si>
  <si>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</si>
  <si>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</si>
  <si>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</si>
  <si>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</si>
  <si>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</si>
  <si>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</si>
  <si>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</si>
  <si>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</si>
  <si>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</si>
  <si>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</si>
  <si>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</si>
  <si>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</si>
  <si>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</si>
  <si>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</si>
  <si>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</si>
  <si>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</si>
  <si>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</si>
  <si>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</si>
  <si>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</si>
  <si>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</si>
  <si>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</si>
  <si>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</si>
  <si>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</si>
  <si>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</si>
  <si>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</si>
  <si>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</si>
  <si>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</si>
  <si>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</si>
  <si>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</si>
  <si>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</si>
  <si>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</si>
  <si>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</si>
  <si>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</si>
  <si>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</si>
  <si>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</si>
  <si>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</si>
  <si>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</si>
  <si>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</si>
  <si>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</si>
  <si>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</si>
  <si>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</si>
  <si>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</si>
  <si>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</si>
  <si>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</si>
  <si>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</si>
  <si>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</si>
  <si>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</si>
  <si>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</si>
  <si>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</si>
  <si>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</si>
  <si>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</si>
  <si>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</si>
  <si>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</si>
  <si>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</si>
  <si>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</si>
  <si>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</si>
  <si>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</si>
  <si>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</si>
  <si>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</si>
  <si>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</si>
  <si>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</si>
  <si>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</si>
  <si>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</si>
  <si>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</si>
  <si>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</si>
  <si>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</si>
  <si>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</si>
  <si>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</si>
  <si>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</si>
  <si>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</si>
  <si>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</si>
  <si>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</si>
  <si>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</si>
  <si>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</si>
  <si>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</si>
  <si>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</si>
  <si>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</si>
  <si>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</si>
  <si>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</si>
  <si>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</si>
  <si>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</si>
  <si>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</si>
  <si>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</si>
  <si>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</si>
  <si>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</si>
  <si>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</si>
  <si>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</si>
  <si>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</si>
  <si>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</si>
  <si>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</si>
  <si>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</si>
  <si>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</si>
  <si>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</si>
  <si>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</si>
  <si>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</si>
  <si>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</si>
  <si>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</si>
  <si>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</si>
  <si>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</si>
  <si>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</si>
  <si>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</si>
  <si>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</si>
  <si>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</si>
  <si>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</si>
  <si>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</si>
  <si>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</si>
  <si>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</si>
  <si>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</si>
  <si>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</si>
  <si>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</si>
  <si>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</si>
  <si>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</si>
  <si>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</si>
  <si>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</si>
  <si>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</si>
  <si>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</si>
  <si>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</si>
  <si>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</si>
  <si>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</si>
  <si>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</si>
  <si>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</si>
  <si>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</si>
  <si>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</si>
  <si>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</si>
  <si>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</si>
  <si>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</si>
  <si>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</si>
  <si>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</si>
  <si>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</si>
  <si>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</si>
  <si>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</si>
  <si>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</si>
  <si>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</si>
  <si>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</si>
  <si>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</si>
  <si>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</si>
  <si>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</si>
  <si>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</si>
  <si>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</si>
  <si>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</si>
  <si>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</si>
  <si>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</si>
  <si>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</si>
  <si>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</si>
  <si>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</si>
  <si>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</si>
  <si>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</si>
  <si>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</si>
  <si>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</si>
  <si>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</si>
  <si>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</si>
  <si>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</si>
  <si>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</si>
  <si>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</si>
  <si>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</si>
  <si>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</si>
  <si>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</si>
  <si>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</si>
  <si>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</si>
  <si>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</si>
  <si>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</si>
  <si>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</si>
  <si>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</si>
  <si>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</si>
  <si>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</si>
  <si>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</si>
  <si>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</si>
  <si>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</si>
  <si>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</si>
  <si>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</si>
  <si>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</si>
  <si>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</si>
  <si>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</si>
  <si>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</si>
  <si>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</si>
  <si>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</si>
  <si>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</si>
  <si>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</si>
  <si>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</si>
  <si>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</si>
  <si>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</si>
  <si>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</si>
  <si>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</si>
  <si>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</si>
  <si>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</si>
  <si>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</si>
  <si>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</si>
  <si>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</si>
  <si>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</si>
  <si>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</si>
  <si>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</si>
  <si>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</si>
  <si>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</si>
  <si>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</si>
  <si>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</si>
  <si>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</si>
  <si>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</si>
  <si>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</si>
  <si>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</si>
  <si>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</si>
  <si>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</si>
  <si>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</si>
  <si>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</si>
  <si>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</si>
  <si>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</si>
  <si>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</si>
  <si>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</si>
  <si>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</si>
  <si>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</si>
  <si>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</si>
  <si>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</si>
  <si>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</si>
  <si>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</si>
  <si>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</si>
  <si>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</si>
  <si>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</si>
  <si>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</si>
  <si>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</si>
  <si>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</si>
  <si>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</si>
  <si>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</si>
  <si>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</si>
  <si>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</si>
  <si>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</si>
  <si>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</si>
  <si>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</si>
  <si>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</si>
  <si>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</si>
  <si>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</si>
  <si>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</si>
  <si>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</si>
  <si>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</si>
  <si>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</si>
  <si>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</si>
  <si>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</si>
  <si>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</si>
  <si>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</si>
  <si>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</si>
  <si>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</si>
  <si>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</si>
  <si>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</si>
  <si>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</si>
  <si>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</si>
  <si>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</si>
  <si>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</si>
  <si>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</si>
  <si>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</si>
  <si>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</si>
  <si>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</si>
  <si>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</si>
  <si>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</si>
  <si>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</si>
  <si>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</si>
  <si>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</si>
  <si>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</si>
  <si>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</si>
  <si>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</si>
  <si>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</si>
  <si>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</si>
  <si>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</si>
  <si>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</si>
  <si>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</si>
  <si>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</si>
  <si>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</si>
  <si>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</si>
  <si>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</si>
  <si>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</si>
  <si>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</si>
  <si>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</si>
  <si>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</si>
  <si>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</si>
  <si>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</si>
  <si>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</si>
  <si>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</si>
  <si>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</si>
  <si>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</si>
  <si>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</si>
  <si>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</si>
  <si>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</si>
  <si>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</si>
  <si>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</si>
  <si>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</si>
  <si>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</si>
  <si>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</si>
  <si>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</si>
  <si>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</si>
  <si>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</si>
  <si>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</si>
  <si>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</si>
  <si>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</si>
  <si>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</si>
  <si>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</si>
  <si>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</si>
  <si>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</si>
  <si>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</si>
  <si>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</si>
  <si>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</si>
  <si>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</si>
  <si>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</si>
  <si>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</si>
  <si>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</si>
  <si>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</si>
  <si>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</si>
  <si>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</si>
  <si>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</si>
  <si>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</si>
  <si>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</si>
  <si>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</si>
  <si>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</si>
  <si>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</si>
  <si>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</si>
  <si>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</si>
  <si>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</si>
  <si>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</si>
  <si>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</si>
  <si>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</si>
  <si>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</si>
  <si>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</si>
  <si>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</si>
  <si>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</si>
  <si>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</si>
  <si>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</si>
  <si>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</si>
  <si>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</si>
  <si>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</si>
  <si>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</si>
  <si>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</si>
  <si>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</si>
  <si>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</si>
  <si>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</si>
  <si>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</si>
  <si>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</si>
  <si>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</si>
  <si>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</si>
  <si>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</si>
  <si>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</si>
  <si>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</si>
  <si>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</si>
  <si>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</si>
  <si>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</si>
  <si>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</si>
  <si>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</si>
  <si>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</si>
  <si>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</si>
  <si>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</si>
  <si>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</si>
  <si>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</si>
  <si>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</si>
  <si>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</si>
  <si>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</si>
  <si>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</si>
  <si>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</si>
  <si>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</si>
  <si>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</si>
  <si>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</si>
  <si>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</si>
  <si>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</si>
  <si>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</si>
  <si>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</si>
  <si>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</si>
  <si>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</si>
  <si>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</si>
  <si>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</si>
  <si>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</si>
  <si>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</si>
  <si>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</si>
  <si>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</si>
  <si>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</si>
  <si>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</si>
  <si>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</si>
  <si>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</si>
  <si>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</si>
  <si>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</si>
  <si>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</si>
  <si>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</si>
  <si>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</si>
  <si>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</si>
  <si>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</si>
  <si>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</si>
  <si>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</si>
  <si>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</si>
  <si>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</si>
  <si>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</si>
  <si>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</si>
  <si>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</si>
  <si>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</si>
  <si>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</si>
  <si>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</si>
  <si>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</si>
  <si>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</si>
  <si>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</si>
  <si>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</si>
  <si>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</si>
  <si>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</si>
  <si>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</si>
  <si>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</si>
  <si>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</si>
  <si>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</si>
  <si>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</si>
  <si>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</si>
  <si>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</si>
  <si>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</si>
  <si>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</si>
  <si>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</si>
  <si>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</si>
  <si>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</si>
  <si>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</si>
  <si>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</si>
  <si>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</si>
  <si>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</si>
  <si>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</si>
  <si>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</si>
  <si>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</si>
  <si>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</si>
  <si>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</si>
  <si>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</si>
  <si>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</si>
  <si>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</si>
  <si>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</si>
  <si>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</si>
  <si>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</si>
  <si>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</si>
  <si>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</si>
  <si>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</si>
  <si>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</si>
  <si>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</si>
  <si>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</si>
  <si>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</si>
  <si>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</si>
  <si>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</si>
  <si>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</si>
  <si>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</si>
  <si>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</si>
  <si>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</si>
  <si>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</si>
  <si>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</si>
  <si>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</si>
  <si>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</si>
  <si>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</si>
  <si>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</si>
  <si>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</si>
  <si>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</si>
  <si>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</si>
  <si>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</si>
  <si>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</si>
  <si>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</si>
  <si>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</si>
  <si>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</si>
  <si>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</si>
  <si>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</si>
  <si>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</si>
  <si>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</si>
  <si>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</si>
  <si>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</si>
  <si>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</si>
  <si>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</si>
  <si>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</si>
  <si>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</si>
  <si>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</si>
  <si>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</si>
  <si>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</si>
  <si>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</si>
  <si>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</si>
  <si>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</si>
  <si>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</si>
  <si>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</si>
  <si>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</si>
  <si>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</si>
  <si>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</si>
  <si>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</si>
  <si>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</si>
  <si>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</si>
  <si>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</si>
  <si>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</si>
  <si>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</si>
  <si>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</si>
  <si>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</si>
  <si>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</si>
  <si>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</si>
  <si>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</si>
  <si>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</si>
  <si>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</si>
  <si>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</si>
  <si>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</si>
  <si>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</si>
  <si>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</si>
  <si>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</si>
  <si>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</si>
  <si>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</si>
  <si>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</si>
  <si>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</si>
  <si>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</si>
  <si>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</si>
  <si>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</si>
  <si>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</si>
  <si>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</si>
  <si>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</si>
  <si>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</si>
  <si>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</si>
  <si>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</si>
  <si>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</si>
  <si>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</si>
  <si>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</si>
  <si>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</si>
  <si>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</si>
  <si>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</si>
  <si>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</si>
  <si>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</si>
  <si>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</si>
  <si>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</si>
  <si>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</si>
  <si>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</si>
  <si>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</si>
  <si>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</si>
  <si>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</si>
  <si>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</si>
  <si>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</si>
  <si>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</si>
  <si>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</si>
  <si>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</si>
  <si>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</si>
  <si>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</si>
  <si>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</si>
  <si>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</si>
  <si>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</si>
  <si>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</si>
  <si>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</si>
  <si>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</si>
  <si>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</si>
  <si>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</si>
  <si>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</si>
  <si>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</si>
  <si>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</si>
  <si>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</si>
  <si>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</si>
  <si>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</si>
  <si>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</si>
  <si>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</si>
  <si>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</si>
  <si>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</si>
  <si>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</si>
  <si>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</si>
  <si>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</si>
  <si>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</si>
  <si>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</si>
  <si>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</si>
  <si>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</si>
  <si>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</si>
  <si>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</si>
  <si>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</si>
  <si>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</si>
  <si>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</si>
  <si>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</si>
  <si>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</si>
  <si>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</si>
  <si>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</si>
  <si>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</si>
  <si>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</si>
  <si>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</si>
  <si>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</si>
  <si>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</si>
  <si>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</si>
  <si>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</si>
  <si>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</si>
  <si>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</si>
  <si>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</si>
  <si>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</si>
  <si>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</si>
  <si>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</si>
  <si>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</si>
  <si>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</si>
  <si>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</si>
  <si>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</si>
  <si>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</si>
  <si>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</si>
  <si>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</si>
  <si>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</si>
  <si>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</si>
  <si>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</si>
  <si>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</si>
  <si>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</si>
  <si>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</si>
  <si>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</si>
  <si>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</si>
  <si>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</si>
  <si>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</si>
  <si>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</si>
  <si>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</si>
  <si>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</si>
  <si>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</si>
  <si>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</si>
  <si>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</si>
  <si>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</si>
  <si>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</si>
  <si>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</si>
  <si>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</si>
  <si>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</si>
  <si>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</si>
  <si>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</si>
  <si>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</si>
  <si>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</si>
  <si>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</si>
  <si>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</si>
  <si>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</si>
  <si>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</si>
  <si>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</si>
  <si>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</si>
  <si>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</si>
  <si>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</si>
  <si>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</si>
  <si>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</si>
  <si>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</si>
  <si>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</si>
  <si>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</si>
  <si>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</si>
  <si>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</si>
  <si>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</si>
  <si>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</si>
  <si>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</si>
  <si>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</si>
  <si>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</si>
  <si>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</si>
  <si>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</si>
  <si>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</si>
  <si>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</si>
  <si>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</si>
  <si>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</si>
  <si>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</si>
  <si>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</si>
  <si>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</si>
  <si>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</si>
  <si>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</si>
  <si>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</si>
  <si>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</si>
  <si>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</si>
  <si>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</si>
  <si>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</si>
  <si>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</si>
  <si>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</si>
  <si>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</si>
  <si>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</si>
  <si>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</si>
  <si>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</si>
  <si>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</si>
  <si>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</si>
  <si>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</si>
  <si>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</si>
  <si>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</si>
  <si>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</si>
  <si>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</si>
  <si>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</si>
  <si>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</si>
  <si>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</si>
  <si>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</si>
  <si>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</si>
  <si>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</si>
  <si>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</si>
  <si>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</si>
  <si>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</si>
  <si>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</si>
  <si>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</si>
  <si>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</si>
  <si>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</si>
  <si>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</si>
  <si>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</si>
  <si>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</si>
  <si>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</si>
  <si>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</si>
  <si>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</si>
  <si>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</si>
  <si>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</si>
  <si>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</si>
  <si>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</si>
  <si>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</si>
  <si>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</si>
  <si>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</si>
  <si>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</si>
  <si>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</si>
  <si>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</si>
  <si>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</si>
  <si>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</si>
  <si>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</si>
  <si>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</si>
  <si>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</si>
  <si>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</si>
  <si>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</si>
  <si>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</si>
  <si>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</si>
  <si>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</si>
  <si>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</si>
  <si>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</si>
  <si>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</si>
  <si>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</si>
  <si>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</si>
  <si>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</si>
  <si>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</si>
  <si>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</si>
  <si>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</si>
  <si>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</si>
  <si>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</si>
  <si>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</si>
  <si>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</si>
  <si>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</si>
  <si>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</si>
  <si>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</si>
  <si>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</si>
  <si>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</si>
  <si>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</si>
  <si>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</si>
  <si>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</si>
  <si>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</si>
  <si>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</si>
  <si>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</si>
  <si>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</si>
  <si>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</si>
  <si>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</si>
  <si>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</si>
  <si>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</si>
  <si>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</si>
  <si>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</si>
  <si>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</si>
  <si>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</si>
  <si>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</si>
  <si>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</si>
  <si>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</si>
  <si>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</si>
  <si>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</si>
  <si>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</si>
  <si>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</si>
  <si>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</si>
  <si>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</si>
  <si>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</si>
  <si>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</si>
  <si>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</si>
  <si>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</si>
  <si>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</si>
  <si>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</si>
  <si>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</si>
  <si>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</si>
  <si>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</si>
  <si>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</si>
  <si>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</si>
  <si>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</si>
  <si>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</si>
  <si>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</si>
  <si>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</si>
  <si>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</si>
  <si>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</si>
  <si>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</si>
  <si>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</si>
  <si>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</si>
  <si>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</si>
  <si>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</si>
  <si>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</si>
  <si>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</si>
  <si>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</si>
  <si>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</si>
  <si>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</si>
  <si>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</si>
  <si>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</si>
  <si>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</si>
  <si>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</si>
  <si>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</si>
  <si>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</si>
  <si>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</si>
  <si>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</si>
  <si>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</si>
  <si>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</si>
  <si>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</si>
  <si>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</si>
  <si>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</si>
  <si>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</si>
  <si>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</si>
  <si>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</si>
  <si>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</si>
  <si>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</si>
  <si>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</si>
  <si>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</si>
  <si>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</si>
  <si>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</si>
  <si>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</si>
  <si>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</si>
  <si>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</si>
  <si>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</si>
  <si>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</si>
  <si>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</si>
  <si>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</si>
  <si>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</si>
  <si>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</si>
  <si>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</si>
  <si>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</si>
  <si>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</si>
  <si>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</si>
  <si>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</si>
  <si>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</si>
  <si>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</si>
  <si>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</si>
  <si>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</si>
  <si>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</si>
  <si>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</si>
  <si>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</si>
  <si>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</si>
  <si>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</si>
  <si>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</si>
  <si>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</si>
  <si>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</si>
  <si>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</si>
  <si>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</si>
  <si>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</si>
  <si>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</si>
  <si>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</si>
  <si>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</si>
  <si>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</si>
  <si>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</si>
  <si>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</si>
  <si>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</si>
  <si>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</si>
  <si>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</si>
  <si>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</si>
  <si>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</si>
  <si>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</si>
  <si>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</si>
  <si>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</si>
  <si>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</si>
  <si>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</si>
  <si>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</si>
  <si>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</si>
  <si>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</si>
  <si>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</si>
  <si>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</si>
  <si>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</si>
  <si>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</si>
  <si>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</si>
  <si>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</si>
  <si>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</si>
  <si>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</si>
  <si>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</si>
  <si>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</si>
  <si>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</si>
  <si>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</si>
  <si>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</si>
  <si>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</si>
  <si>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</si>
  <si>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</si>
  <si>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</si>
  <si>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</si>
  <si>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</si>
  <si>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</si>
  <si>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</si>
  <si>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</si>
  <si>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</si>
  <si>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</si>
  <si>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</si>
  <si>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</si>
  <si>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</si>
  <si>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</si>
  <si>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</si>
  <si>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</si>
  <si>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</si>
  <si>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</si>
  <si>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</si>
  <si>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</si>
  <si>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</si>
  <si>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</si>
  <si>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</si>
  <si>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</si>
  <si>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</si>
  <si>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</si>
  <si>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</si>
  <si>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</si>
  <si>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</si>
  <si>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</si>
  <si>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</si>
  <si>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</si>
  <si>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</si>
  <si>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</si>
  <si>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</si>
  <si>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</si>
  <si>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</si>
  <si>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</si>
  <si>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</si>
  <si>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</si>
  <si>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</si>
  <si>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</si>
  <si>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</si>
  <si>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</si>
  <si>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</si>
  <si>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</si>
  <si>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</si>
  <si>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</si>
  <si>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</si>
  <si>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</si>
  <si>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</si>
  <si>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</si>
  <si>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</si>
  <si>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</si>
  <si>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</si>
  <si>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</si>
  <si>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</si>
  <si>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</si>
  <si>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</si>
  <si>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</si>
  <si>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</si>
  <si>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</si>
  <si>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</si>
  <si>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</si>
  <si>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</si>
  <si>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</si>
  <si>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</si>
  <si>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</si>
  <si>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</si>
  <si>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</si>
  <si>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</si>
  <si>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</si>
  <si>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</si>
  <si>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</si>
  <si>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</si>
  <si>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</si>
  <si>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</si>
  <si>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</si>
  <si>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</si>
  <si>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</si>
  <si>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</si>
  <si>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</si>
  <si>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</si>
  <si>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</si>
  <si>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</si>
  <si>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</si>
  <si>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</si>
  <si>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</si>
  <si>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</si>
  <si>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</si>
  <si>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</si>
  <si>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</si>
  <si>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</si>
  <si>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</si>
  <si>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</si>
  <si>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</si>
  <si>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</si>
  <si>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</si>
  <si>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</si>
  <si>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</si>
  <si>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</si>
  <si>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</si>
  <si>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</si>
  <si>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</si>
  <si>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</si>
  <si>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</si>
  <si>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</si>
  <si>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</si>
  <si>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</si>
  <si>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</si>
  <si>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</si>
  <si>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</si>
  <si>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</si>
  <si>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</si>
  <si>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</si>
  <si>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</si>
  <si>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</si>
  <si>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</si>
  <si>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</si>
  <si>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</si>
  <si>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</si>
  <si>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</si>
  <si>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</si>
  <si>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</si>
  <si>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</si>
  <si>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</si>
  <si>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</si>
  <si>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</si>
  <si>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</si>
  <si>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</si>
  <si>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</si>
  <si>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</si>
  <si>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</si>
  <si>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</si>
  <si>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</si>
  <si>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</si>
  <si>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</si>
  <si>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</si>
  <si>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</si>
  <si>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</si>
  <si>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</si>
  <si>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</si>
  <si>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</si>
  <si>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</si>
  <si>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</si>
  <si>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</si>
  <si>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</si>
  <si>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</si>
  <si>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</si>
  <si>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</si>
  <si>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</si>
  <si>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</si>
  <si>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</si>
  <si>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</si>
  <si>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</si>
  <si>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</si>
  <si>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</si>
  <si>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</si>
  <si>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</si>
  <si>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</si>
  <si>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</si>
  <si>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</si>
  <si>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</si>
  <si>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</si>
  <si>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</si>
  <si>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</si>
  <si>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</si>
  <si>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</si>
  <si>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</si>
  <si>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</si>
  <si>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</si>
  <si>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</si>
  <si>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</si>
  <si>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</si>
  <si>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</si>
  <si>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</si>
  <si>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</si>
  <si>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</si>
  <si>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</si>
  <si>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</si>
  <si>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</si>
  <si>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</si>
  <si>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</si>
  <si>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</si>
  <si>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</si>
  <si>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</si>
  <si>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</si>
  <si>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</si>
  <si>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</si>
  <si>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</si>
  <si>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</si>
  <si>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</si>
  <si>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</si>
  <si>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</si>
  <si>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</si>
  <si>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</si>
  <si>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</si>
  <si>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</si>
  <si>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</si>
  <si>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</si>
  <si>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</si>
  <si>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</si>
  <si>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</si>
  <si>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</si>
  <si>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</si>
  <si>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</si>
  <si>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</si>
  <si>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</si>
  <si>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</si>
  <si>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</si>
  <si>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</si>
  <si>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</si>
  <si>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</si>
  <si>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</si>
  <si>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</si>
  <si>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</si>
  <si>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</si>
  <si>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</si>
  <si>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</si>
  <si>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</si>
  <si>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</si>
  <si>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</si>
  <si>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</si>
  <si>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</si>
  <si>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</si>
  <si>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</si>
  <si>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</si>
  <si>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</si>
  <si>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</si>
  <si>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</si>
  <si>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</si>
  <si>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</si>
  <si>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</si>
  <si>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</si>
  <si>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</si>
  <si>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</si>
  <si>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</si>
  <si>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</si>
  <si>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</si>
  <si>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</si>
  <si>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</si>
  <si>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</si>
  <si>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</si>
  <si>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</si>
  <si>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</si>
  <si>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</si>
  <si>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</si>
  <si>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</si>
  <si>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</si>
  <si>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</si>
  <si>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</si>
  <si>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</si>
  <si>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</si>
  <si>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</si>
  <si>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</si>
  <si>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</si>
  <si>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</si>
  <si>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</si>
  <si>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</si>
  <si>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</si>
  <si>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</si>
  <si>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</si>
  <si>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</si>
  <si>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</si>
  <si>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</si>
  <si>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</si>
  <si>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</si>
  <si>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</si>
  <si>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</si>
  <si>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</si>
  <si>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</si>
  <si>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</si>
  <si>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</si>
  <si>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</si>
  <si>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</si>
  <si>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</si>
  <si>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</si>
  <si>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</si>
  <si>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</si>
  <si>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</si>
  <si>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</si>
  <si>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</si>
  <si>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</si>
  <si>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</si>
  <si>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</si>
  <si>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</si>
  <si>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</si>
  <si>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</si>
  <si>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</si>
  <si>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</si>
  <si>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</si>
  <si>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</si>
  <si>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</si>
  <si>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</si>
  <si>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</si>
  <si>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</si>
  <si>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</si>
  <si>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</si>
  <si>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</si>
  <si>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</si>
  <si>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</si>
  <si>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</si>
  <si>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</si>
  <si>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</si>
  <si>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</si>
  <si>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</si>
  <si>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</si>
  <si>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</si>
  <si>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</si>
  <si>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</si>
  <si>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</si>
  <si>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</si>
  <si>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</si>
  <si>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</si>
  <si>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</si>
  <si>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</si>
  <si>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</si>
  <si>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</si>
  <si>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</si>
  <si>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</si>
  <si>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</si>
  <si>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</si>
  <si>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</si>
  <si>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</si>
  <si>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</si>
  <si>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</si>
  <si>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</si>
  <si>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</si>
  <si>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</si>
  <si>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</si>
  <si>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</si>
  <si>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</si>
  <si>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</si>
  <si>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</si>
  <si>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</si>
  <si>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</si>
  <si>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</si>
  <si>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</si>
  <si>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</si>
  <si>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</si>
  <si>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</si>
  <si>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</si>
  <si>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</si>
  <si>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</si>
  <si>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</si>
  <si>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</si>
  <si>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</si>
  <si>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</si>
  <si>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</si>
  <si>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</si>
  <si>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</si>
  <si>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</si>
  <si>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</si>
  <si>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</si>
  <si>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</si>
  <si>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</si>
  <si>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</si>
  <si>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</si>
  <si>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</si>
  <si>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</si>
  <si>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</si>
  <si>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</si>
  <si>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</si>
  <si>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</si>
  <si>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</si>
  <si>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</si>
  <si>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</si>
  <si>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</si>
  <si>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</si>
  <si>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</si>
  <si>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</si>
  <si>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</si>
  <si>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</si>
  <si>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</si>
  <si>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</si>
  <si>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</si>
  <si>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</si>
  <si>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</si>
  <si>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</si>
  <si>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</si>
  <si>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</si>
  <si>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</si>
  <si>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</si>
  <si>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</si>
  <si>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</si>
  <si>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</si>
  <si>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</si>
  <si>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</si>
  <si>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</si>
  <si>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</si>
  <si>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</si>
  <si>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</si>
  <si>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</si>
  <si>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</si>
  <si>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</si>
  <si>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</si>
  <si>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</si>
  <si>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</si>
  <si>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</si>
  <si>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</si>
  <si>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</si>
  <si>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</si>
  <si>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</si>
  <si>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</si>
  <si>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</si>
  <si>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</si>
  <si>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</si>
  <si>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</si>
  <si>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</si>
  <si>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</si>
  <si>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</si>
  <si>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</si>
  <si>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</si>
  <si>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</si>
  <si>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</si>
  <si>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</si>
  <si>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</si>
  <si>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</si>
  <si>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</si>
  <si>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</si>
  <si>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</si>
  <si>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</si>
  <si>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</si>
  <si>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</si>
  <si>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</si>
  <si>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</si>
  <si>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</si>
  <si>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</si>
  <si>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</si>
  <si>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</si>
  <si>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</si>
  <si>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</si>
  <si>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</si>
  <si>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</si>
  <si>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</si>
  <si>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</si>
  <si>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</si>
  <si>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</si>
  <si>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</si>
  <si>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</si>
  <si>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</si>
  <si>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</si>
  <si>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</si>
  <si>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</si>
  <si>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</si>
  <si>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</si>
  <si>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</si>
  <si>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</si>
  <si>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</si>
  <si>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</si>
  <si>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</si>
  <si>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</si>
  <si>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</si>
  <si>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</si>
  <si>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</si>
  <si>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</si>
  <si>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</si>
  <si>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</si>
  <si>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</si>
  <si>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</si>
  <si>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</si>
  <si>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</si>
  <si>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</si>
  <si>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</si>
  <si>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</si>
  <si>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</si>
  <si>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</si>
  <si>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</si>
  <si>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</si>
  <si>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</si>
  <si>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</si>
  <si>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</si>
  <si>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</si>
  <si>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</si>
  <si>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</si>
  <si>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</si>
  <si>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</si>
  <si>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</si>
  <si>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</si>
  <si>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</si>
  <si>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</si>
  <si>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</si>
  <si>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</si>
  <si>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</si>
  <si>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</si>
  <si>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</si>
  <si>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</si>
  <si>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</si>
  <si>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</si>
  <si>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</si>
  <si>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</si>
  <si>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</si>
  <si>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</si>
  <si>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</si>
  <si>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</si>
  <si>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</si>
  <si>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</si>
  <si>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</si>
  <si>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</si>
  <si>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</si>
  <si>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</si>
  <si>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</si>
  <si>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</si>
  <si>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</si>
  <si>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</si>
  <si>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</si>
  <si>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</si>
  <si>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</si>
  <si>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</si>
  <si>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</si>
  <si>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</si>
  <si>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</si>
  <si>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</si>
  <si>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</si>
  <si>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</si>
  <si>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</si>
  <si>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</si>
  <si>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</si>
  <si>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</si>
  <si>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</si>
  <si>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</si>
  <si>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</si>
  <si>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</si>
  <si>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</si>
  <si>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</si>
  <si>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</si>
  <si>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</si>
  <si>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</si>
  <si>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</si>
  <si>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</si>
  <si>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</si>
  <si>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</si>
  <si>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</si>
  <si>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</si>
  <si>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</si>
  <si>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</si>
  <si>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</si>
  <si>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</si>
  <si>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</si>
  <si>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</si>
  <si>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</si>
  <si>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</si>
  <si>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</si>
  <si>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</si>
  <si>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</si>
  <si>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</si>
  <si>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</si>
  <si>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</si>
  <si>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</si>
  <si>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</si>
  <si>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</si>
  <si>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</si>
  <si>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</si>
  <si>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</si>
  <si>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</si>
  <si>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</si>
  <si>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</si>
  <si>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</si>
  <si>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</si>
  <si>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</si>
  <si>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</si>
  <si>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</si>
  <si>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</si>
  <si>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</si>
  <si>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</si>
  <si>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</si>
  <si>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</si>
  <si>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</si>
  <si>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</si>
  <si>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</si>
  <si>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</si>
  <si>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</si>
  <si>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</si>
  <si>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</si>
  <si>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</si>
  <si>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</si>
  <si>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</si>
  <si>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</si>
  <si>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</si>
  <si>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</si>
  <si>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</si>
  <si>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</si>
  <si>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</si>
  <si>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</si>
  <si>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</si>
  <si>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</si>
  <si>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</si>
  <si>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</si>
  <si>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</si>
  <si>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</si>
  <si>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</si>
  <si>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</si>
  <si>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</si>
  <si>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</si>
  <si>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</si>
  <si>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</si>
  <si>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</si>
  <si>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</si>
  <si>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</si>
  <si>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</si>
  <si>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</si>
  <si>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</si>
  <si>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</si>
  <si>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</si>
  <si>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</si>
  <si>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</si>
  <si>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</si>
  <si>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</si>
  <si>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</si>
  <si>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</si>
  <si>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</si>
  <si>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</si>
  <si>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</si>
  <si>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</si>
  <si>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</si>
  <si>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</si>
  <si>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</si>
  <si>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</si>
  <si>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</si>
  <si>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</si>
  <si>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</si>
  <si>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</si>
  <si>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</si>
  <si>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</si>
  <si>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</si>
  <si>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</si>
  <si>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</si>
  <si>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</si>
  <si>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</si>
  <si>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</si>
  <si>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</si>
  <si>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</si>
  <si>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</si>
  <si>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</si>
  <si>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</si>
  <si>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</si>
  <si>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</si>
  <si>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</si>
  <si>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</si>
  <si>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</si>
  <si>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</si>
  <si>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</si>
  <si>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</si>
  <si>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</si>
  <si>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</si>
  <si>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</si>
  <si>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</si>
  <si>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</si>
  <si>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</si>
  <si>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</si>
  <si>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</si>
  <si>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</si>
  <si>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</si>
  <si>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</si>
  <si>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</si>
  <si>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</si>
  <si>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</si>
  <si>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</si>
  <si>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</si>
  <si>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</si>
  <si>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</si>
  <si>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</si>
  <si>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</si>
  <si>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</si>
  <si>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</si>
  <si>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</si>
  <si>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</si>
  <si>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</si>
  <si>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</si>
  <si>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</si>
  <si>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</si>
  <si>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</si>
  <si>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</si>
  <si>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</si>
  <si>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</si>
  <si>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</si>
  <si>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</si>
  <si>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</si>
  <si>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</si>
  <si>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</si>
  <si>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</si>
  <si>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</si>
  <si>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</si>
  <si>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</si>
  <si>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</si>
  <si>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</si>
  <si>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</si>
  <si>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</si>
  <si>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</si>
  <si>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</si>
  <si>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</si>
  <si>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</si>
  <si>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</si>
  <si>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</si>
  <si>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</si>
  <si>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</si>
  <si>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</si>
  <si>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</si>
  <si>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</si>
  <si>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</si>
  <si>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</si>
  <si>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</si>
  <si>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</si>
  <si>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</si>
  <si>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</si>
  <si>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</si>
  <si>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</si>
  <si>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</si>
  <si>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</si>
  <si>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</si>
  <si>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</si>
  <si>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</si>
  <si>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</si>
  <si>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</si>
  <si>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</si>
  <si>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</si>
  <si>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</si>
  <si>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</si>
  <si>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</si>
  <si>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</si>
  <si>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</si>
  <si>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</si>
  <si>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</si>
  <si>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</si>
  <si>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</si>
  <si>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</si>
  <si>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</si>
  <si>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</si>
  <si>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</si>
  <si>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</si>
  <si>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</si>
  <si>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</si>
  <si>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</si>
  <si>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</si>
  <si>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</si>
  <si>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</si>
  <si>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</si>
  <si>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</si>
  <si>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</si>
  <si>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</si>
  <si>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</si>
  <si>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</si>
  <si>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</si>
  <si>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</si>
  <si>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</si>
  <si>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</si>
  <si>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</si>
  <si>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</si>
  <si>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</si>
  <si>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</si>
  <si>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</si>
  <si>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</si>
  <si>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</si>
  <si>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</si>
  <si>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</si>
  <si>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</si>
  <si>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</si>
  <si>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</si>
  <si>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</si>
  <si>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</si>
  <si>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</si>
  <si>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</si>
  <si>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</si>
  <si>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</si>
  <si>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</si>
  <si>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</si>
  <si>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</si>
  <si>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</si>
  <si>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</si>
  <si>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</si>
  <si>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</si>
  <si>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</si>
  <si>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</si>
  <si>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</si>
  <si>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</si>
  <si>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</si>
  <si>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</si>
  <si>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</si>
  <si>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</si>
  <si>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</si>
  <si>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</si>
  <si>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</si>
  <si>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</si>
  <si>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</si>
  <si>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</si>
  <si>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</si>
  <si>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</si>
  <si>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</si>
  <si>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</si>
  <si>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</si>
  <si>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</si>
  <si>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</si>
  <si>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</si>
  <si>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</si>
  <si>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</si>
  <si>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</si>
  <si>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</si>
  <si>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</si>
  <si>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</si>
  <si>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</si>
  <si>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</si>
  <si>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</si>
  <si>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</si>
  <si>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</si>
  <si>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</si>
  <si>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</si>
  <si>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</si>
  <si>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</si>
  <si>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</si>
  <si>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</si>
  <si>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</si>
  <si>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</si>
  <si>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</si>
  <si>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</si>
  <si>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</si>
  <si>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</si>
  <si>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</si>
  <si>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</si>
  <si>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</si>
  <si>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</si>
  <si>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</si>
  <si>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</si>
  <si>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</si>
  <si>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</si>
  <si>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</si>
  <si>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</si>
  <si>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</si>
  <si>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</si>
  <si>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</si>
  <si>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</si>
  <si>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</si>
  <si>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</si>
  <si>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</si>
  <si>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</si>
  <si>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</si>
  <si>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</si>
  <si>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</si>
  <si>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</si>
  <si>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</si>
  <si>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</si>
  <si>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</si>
  <si>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</si>
  <si>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</si>
  <si>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</si>
  <si>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</si>
  <si>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</si>
  <si>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</si>
  <si>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</si>
  <si>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</si>
  <si>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</si>
  <si>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</si>
  <si>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</si>
  <si>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</si>
  <si>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</si>
  <si>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</si>
  <si>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</si>
  <si>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</si>
  <si>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</si>
  <si>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</si>
  <si>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</si>
  <si>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</si>
  <si>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</si>
  <si>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</si>
  <si>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</si>
  <si>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</si>
  <si>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</si>
  <si>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</si>
  <si>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</si>
  <si>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</si>
  <si>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</si>
  <si>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</si>
  <si>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</si>
  <si>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</si>
  <si>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</si>
  <si>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</si>
  <si>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</si>
  <si>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</si>
  <si>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</si>
  <si>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</si>
  <si>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</si>
  <si>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</si>
  <si>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</si>
  <si>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</si>
  <si>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</si>
  <si>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</si>
  <si>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</si>
  <si>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</si>
  <si>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</si>
  <si>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</si>
  <si>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</si>
  <si>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</si>
  <si>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</si>
  <si>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</si>
  <si>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</si>
  <si>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</si>
  <si>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</si>
  <si>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</si>
  <si>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</si>
  <si>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</si>
  <si>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</si>
  <si>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</si>
  <si>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</si>
  <si>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</si>
  <si>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</si>
  <si>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</si>
  <si>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</si>
  <si>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</si>
  <si>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</si>
  <si>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</si>
  <si>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</si>
  <si>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</si>
  <si>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</si>
  <si>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</si>
  <si>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</si>
  <si>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</si>
  <si>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</si>
  <si>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</si>
  <si>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</si>
  <si>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</si>
  <si>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</si>
  <si>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</si>
  <si>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</si>
  <si>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</si>
  <si>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</si>
  <si>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</si>
  <si>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</si>
  <si>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</si>
  <si>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</si>
  <si>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</si>
  <si>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</si>
  <si>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</si>
  <si>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</si>
  <si>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</si>
  <si>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</si>
  <si>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</si>
  <si>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</si>
  <si>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</si>
  <si>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</si>
  <si>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</si>
  <si>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</si>
  <si>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</si>
  <si>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</si>
  <si>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</si>
  <si>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</si>
  <si>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</si>
  <si>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</si>
  <si>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</si>
  <si>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</si>
  <si>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</si>
  <si>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</si>
  <si>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</si>
  <si>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</si>
  <si>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</si>
  <si>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</si>
  <si>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</si>
  <si>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</si>
  <si>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</si>
  <si>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</si>
  <si>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</si>
  <si>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</si>
  <si>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</si>
  <si>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</si>
  <si>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</si>
  <si>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</si>
  <si>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</si>
  <si>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</si>
  <si>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</si>
  <si>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</si>
  <si>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</si>
  <si>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</si>
  <si>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</si>
  <si>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</si>
  <si>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</si>
  <si>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</si>
  <si>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</si>
  <si>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</si>
  <si>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</si>
  <si>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</si>
  <si>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</si>
  <si>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</si>
  <si>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</si>
  <si>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</si>
  <si>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</si>
  <si>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</si>
  <si>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</si>
  <si>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</si>
  <si>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</si>
  <si>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</si>
  <si>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</si>
  <si>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</si>
  <si>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</si>
  <si>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</si>
  <si>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</si>
  <si>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</si>
  <si>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</si>
  <si>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</si>
  <si>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</si>
  <si>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</si>
  <si>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</si>
  <si>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</si>
  <si>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</si>
  <si>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</si>
  <si>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</si>
  <si>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</si>
  <si>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</si>
  <si>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</si>
  <si>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</si>
  <si>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</si>
  <si>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</si>
  <si>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</si>
  <si>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</si>
  <si>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</si>
  <si>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</si>
  <si>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</si>
  <si>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</si>
  <si>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</si>
  <si>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</si>
  <si>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</si>
  <si>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</si>
  <si>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</si>
  <si>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</si>
  <si>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</si>
  <si>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</si>
  <si>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</si>
  <si>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</si>
  <si>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</si>
  <si>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</si>
  <si>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</si>
  <si>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</si>
  <si>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</si>
  <si>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</si>
  <si>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</si>
  <si>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</si>
  <si>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</si>
  <si>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</si>
  <si>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</si>
  <si>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</si>
  <si>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</si>
  <si>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</si>
  <si>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</si>
  <si>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</si>
  <si>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</si>
  <si>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</si>
  <si>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</si>
  <si>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</si>
  <si>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</si>
  <si>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</si>
  <si>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</si>
  <si>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</si>
  <si>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</si>
  <si>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</si>
  <si>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</si>
  <si>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</si>
  <si>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</si>
  <si>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</si>
  <si>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</si>
  <si>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</si>
  <si>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</si>
  <si>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</si>
  <si>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</si>
  <si>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</si>
  <si>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</si>
  <si>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</si>
  <si>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</si>
  <si>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</si>
  <si>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</si>
  <si>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</si>
  <si>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</si>
  <si>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</si>
  <si>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</si>
  <si>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</si>
  <si>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</si>
  <si>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</si>
  <si>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</si>
  <si>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</si>
  <si>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</si>
  <si>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</si>
  <si>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</si>
  <si>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</si>
  <si>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</si>
  <si>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</si>
  <si>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</si>
  <si>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</si>
  <si>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</si>
  <si>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</si>
  <si>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</si>
  <si>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</si>
  <si>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</si>
  <si>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</si>
  <si>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</si>
  <si>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</si>
  <si>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</si>
  <si>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</si>
  <si>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</si>
  <si>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</si>
  <si>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</si>
  <si>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</si>
  <si>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</si>
  <si>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</si>
  <si>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</si>
  <si>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</si>
  <si>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</si>
  <si>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</si>
  <si>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</si>
  <si>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</si>
  <si>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</si>
  <si>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</si>
  <si>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</si>
  <si>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</si>
  <si>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</si>
  <si>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</si>
  <si>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</si>
  <si>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</si>
  <si>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</si>
  <si>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</si>
  <si>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</si>
  <si>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</si>
  <si>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</si>
  <si>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</si>
  <si>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</si>
  <si>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</si>
  <si>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</si>
  <si>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</si>
  <si>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</si>
  <si>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</si>
  <si>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</si>
  <si>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</si>
  <si>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</si>
  <si>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</si>
  <si>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</si>
  <si>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</si>
  <si>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</si>
  <si>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</si>
  <si>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</si>
  <si>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</si>
  <si>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</si>
  <si>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</si>
  <si>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</si>
  <si>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</si>
  <si>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</si>
  <si>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</si>
  <si>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</si>
  <si>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</si>
  <si>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</si>
  <si>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</si>
  <si>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</si>
  <si>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</si>
  <si>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</si>
  <si>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</si>
  <si>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</si>
  <si>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</si>
  <si>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</si>
  <si>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</si>
  <si>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</si>
  <si>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</si>
  <si>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</si>
  <si>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</si>
  <si>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</si>
  <si>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</si>
  <si>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</si>
  <si>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</si>
  <si>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</si>
  <si>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</si>
  <si>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</si>
  <si>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</si>
  <si>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</si>
  <si>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</si>
  <si>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</si>
  <si>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</si>
  <si>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</si>
  <si>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</si>
  <si>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</si>
  <si>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</si>
  <si>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</si>
  <si>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</si>
  <si>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</si>
  <si>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</si>
  <si>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</si>
  <si>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</si>
  <si>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</si>
  <si>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</si>
  <si>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</si>
  <si>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</si>
  <si>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</si>
  <si>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</si>
  <si>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</si>
  <si>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</si>
  <si>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</si>
  <si>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</si>
  <si>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</si>
  <si>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</si>
  <si>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</si>
  <si>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</si>
  <si>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</si>
  <si>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</si>
  <si>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</si>
  <si>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</si>
  <si>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</si>
  <si>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</si>
  <si>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</si>
  <si>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</si>
  <si>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</si>
  <si>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</si>
  <si>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</si>
  <si>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</si>
  <si>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</si>
  <si>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</si>
  <si>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</si>
  <si>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</si>
  <si>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</si>
  <si>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</si>
  <si>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</si>
  <si>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</si>
  <si>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</si>
  <si>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</si>
  <si>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</si>
  <si>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</si>
  <si>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</si>
  <si>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</si>
  <si>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</si>
  <si>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</si>
  <si>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</si>
  <si>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</si>
  <si>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</si>
  <si>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</si>
  <si>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</si>
  <si>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</si>
  <si>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</si>
  <si>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</si>
  <si>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</si>
  <si>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</si>
  <si>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</si>
  <si>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</si>
  <si>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</si>
  <si>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</si>
  <si>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</si>
  <si>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</si>
  <si>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</si>
  <si>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</si>
  <si>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</si>
  <si>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</si>
  <si>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</si>
  <si>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</si>
  <si>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</si>
  <si>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</si>
  <si>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</si>
  <si>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</si>
  <si>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</si>
  <si>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</si>
  <si>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</si>
  <si>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</si>
  <si>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</si>
  <si>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</si>
  <si>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</si>
  <si>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</si>
  <si>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</si>
  <si>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</si>
  <si>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</si>
  <si>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</si>
  <si>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</si>
  <si>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</si>
  <si>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</si>
  <si>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</si>
  <si>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</si>
  <si>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</si>
  <si>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</si>
  <si>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</si>
  <si>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</si>
  <si>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</si>
  <si>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</si>
  <si>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</si>
  <si>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</si>
  <si>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</si>
  <si>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</si>
  <si>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</si>
  <si>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</si>
  <si>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</si>
  <si>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</si>
  <si>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</si>
  <si>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</si>
  <si>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</si>
  <si>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</si>
  <si>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</si>
  <si>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</si>
  <si>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</si>
  <si>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</si>
  <si>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</si>
  <si>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</si>
  <si>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</si>
  <si>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</si>
  <si>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</si>
  <si>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</si>
  <si>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</si>
  <si>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</si>
  <si>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</si>
  <si>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</si>
  <si>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</si>
  <si>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</si>
  <si>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</si>
  <si>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</si>
  <si>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</si>
  <si>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</si>
  <si>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</si>
  <si>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</si>
  <si>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</si>
  <si>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</si>
  <si>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</si>
  <si>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</si>
  <si>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</si>
  <si>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</si>
  <si>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</si>
  <si>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</si>
  <si>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</si>
  <si>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</si>
  <si>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</si>
  <si>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</si>
  <si>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</si>
  <si>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</si>
  <si>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</si>
  <si>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</si>
  <si>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</si>
  <si>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</si>
  <si>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</si>
  <si>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</si>
  <si>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</si>
  <si>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</si>
  <si>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</si>
  <si>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</si>
  <si>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</si>
  <si>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</si>
  <si>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</si>
  <si>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</si>
  <si>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</si>
  <si>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</si>
  <si>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</si>
  <si>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</si>
  <si>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</si>
  <si>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</si>
  <si>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</si>
  <si>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</si>
  <si>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</si>
  <si>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</si>
  <si>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</si>
  <si>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</si>
  <si>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</si>
  <si>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</si>
  <si>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</si>
  <si>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</si>
  <si>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</si>
  <si>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</si>
  <si>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</si>
  <si>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</si>
  <si>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</si>
  <si>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</si>
  <si>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</si>
  <si>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</si>
  <si>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</si>
  <si>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</si>
  <si>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</si>
  <si>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</si>
  <si>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</si>
  <si>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</si>
  <si>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</si>
  <si>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</si>
  <si>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</si>
  <si>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</si>
  <si>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</si>
  <si>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</si>
  <si>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</si>
  <si>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</si>
  <si>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</si>
  <si>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</si>
  <si>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</si>
  <si>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</si>
  <si>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</si>
  <si>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</si>
  <si>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</si>
  <si>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</si>
  <si>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</si>
  <si>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</si>
  <si>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</si>
  <si>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</si>
  <si>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</si>
  <si>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</si>
  <si>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</si>
  <si>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</si>
  <si>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</si>
  <si>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</si>
  <si>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</si>
  <si>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</si>
  <si>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</si>
  <si>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</si>
  <si>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</si>
  <si>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</si>
  <si>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</si>
  <si>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</si>
  <si>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</si>
  <si>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</si>
  <si>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</si>
  <si>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</si>
  <si>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</si>
  <si>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</si>
  <si>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</si>
  <si>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</si>
  <si>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</si>
  <si>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</si>
  <si>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</si>
  <si>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</si>
  <si>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</si>
  <si>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</si>
  <si>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</si>
  <si>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</si>
  <si>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</si>
  <si>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</si>
  <si>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</si>
  <si>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</si>
  <si>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</si>
  <si>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</si>
  <si>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</si>
  <si>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</si>
  <si>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</si>
  <si>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</si>
  <si>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</si>
  <si>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</si>
  <si>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</si>
  <si>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</si>
  <si>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</si>
  <si>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</si>
  <si>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</si>
  <si>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</si>
  <si>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</si>
  <si>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</si>
  <si>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</si>
  <si>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</si>
  <si>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</si>
  <si>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</si>
  <si>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</si>
  <si>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</si>
  <si>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</si>
  <si>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</si>
  <si>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</si>
  <si>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</si>
  <si>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</si>
  <si>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</si>
  <si>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</si>
  <si>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</si>
  <si>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</si>
  <si>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</si>
  <si>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</si>
  <si>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</si>
  <si>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</si>
  <si>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</si>
  <si>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</si>
  <si>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</si>
  <si>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</si>
  <si>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</si>
  <si>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</si>
  <si>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</si>
  <si>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</si>
  <si>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</si>
  <si>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</si>
  <si>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</si>
  <si>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</si>
  <si>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</si>
  <si>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</si>
  <si>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</si>
  <si>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</si>
  <si>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</si>
  <si>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</si>
  <si>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</si>
  <si>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</si>
  <si>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</si>
  <si>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</si>
  <si>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</si>
  <si>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</si>
  <si>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</si>
  <si>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</si>
  <si>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</si>
  <si>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</si>
  <si>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</si>
  <si>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</si>
  <si>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</si>
  <si>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</si>
  <si>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</si>
  <si>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</si>
  <si>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</si>
  <si>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</si>
  <si>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</si>
  <si>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</si>
  <si>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</si>
  <si>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</si>
  <si>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</si>
  <si>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</si>
  <si>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</si>
  <si>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</si>
  <si>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</si>
  <si>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</si>
  <si>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</si>
  <si>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</si>
  <si>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</si>
  <si>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</si>
  <si>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</si>
  <si>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</si>
  <si>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</si>
  <si>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</si>
  <si>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</si>
  <si>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</si>
  <si>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</si>
  <si>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</si>
  <si>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</si>
  <si>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</si>
  <si>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</si>
  <si>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</si>
  <si>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</si>
  <si>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</si>
  <si>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</si>
  <si>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</si>
  <si>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</si>
  <si>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</si>
  <si>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</si>
  <si>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</si>
  <si>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</si>
  <si>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</si>
  <si>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</si>
  <si>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</si>
  <si>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</si>
  <si>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</si>
  <si>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</si>
  <si>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</si>
  <si>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</si>
  <si>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</si>
  <si>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</si>
  <si>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</si>
  <si>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</si>
  <si>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</si>
  <si>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</si>
  <si>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</si>
  <si>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</si>
  <si>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</si>
  <si>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</si>
  <si>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</si>
  <si>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</si>
  <si>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</si>
  <si>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</si>
  <si>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</si>
  <si>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</si>
  <si>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</si>
  <si>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</si>
  <si>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</si>
  <si>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</si>
  <si>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</si>
  <si>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</si>
  <si>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</si>
  <si>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</si>
  <si>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</si>
  <si>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</si>
  <si>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</si>
  <si>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</si>
  <si>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</si>
  <si>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</si>
  <si>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</si>
  <si>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</si>
  <si>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</si>
  <si>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</si>
  <si>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</si>
  <si>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</si>
  <si>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</si>
  <si>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</si>
  <si>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</si>
  <si>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</si>
  <si>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</si>
  <si>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</si>
  <si>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</si>
  <si>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</si>
  <si>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</si>
  <si>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</si>
  <si>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</si>
  <si>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</si>
  <si>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</si>
  <si>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</si>
  <si>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</si>
  <si>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</si>
  <si>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</si>
  <si>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</si>
  <si>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</si>
  <si>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</si>
  <si>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</si>
  <si>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</si>
  <si>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</si>
  <si>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</si>
  <si>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</si>
  <si>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</si>
  <si>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</si>
  <si>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</si>
  <si>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</si>
  <si>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</si>
  <si>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</si>
  <si>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</si>
  <si>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</si>
  <si>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</si>
  <si>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</si>
  <si>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</si>
  <si>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</si>
  <si>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</si>
  <si>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</si>
  <si>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</si>
  <si>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</si>
  <si>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</si>
  <si>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</si>
  <si>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</si>
  <si>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</si>
  <si>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</si>
  <si>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</si>
  <si>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</si>
  <si>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</si>
  <si>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</si>
  <si>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</si>
  <si>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</si>
  <si>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</si>
  <si>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</si>
  <si>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</si>
  <si>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</si>
  <si>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</si>
  <si>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</si>
  <si>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</si>
  <si>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</si>
  <si>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</si>
  <si>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</si>
  <si>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</si>
  <si>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</si>
  <si>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</si>
  <si>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</si>
  <si>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</si>
  <si>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</si>
  <si>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</si>
  <si>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</si>
  <si>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</si>
  <si>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</si>
  <si>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</si>
  <si>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</si>
  <si>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</si>
  <si>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</si>
  <si>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</si>
  <si>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</si>
  <si>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</si>
  <si>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</si>
  <si>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</si>
  <si>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</si>
  <si>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</si>
  <si>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</si>
  <si>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</si>
  <si>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</si>
  <si>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</si>
  <si>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</si>
  <si>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</si>
  <si>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</si>
  <si>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</si>
  <si>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</si>
  <si>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</si>
  <si>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</si>
  <si>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</si>
  <si>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</si>
  <si>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</si>
  <si>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</si>
  <si>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</si>
  <si>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</si>
  <si>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</si>
  <si>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</si>
  <si>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</si>
  <si>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</si>
  <si>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</si>
  <si>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</si>
  <si>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</si>
  <si>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</si>
  <si>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</si>
  <si>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</si>
  <si>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</si>
  <si>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</si>
  <si>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</si>
  <si>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</si>
  <si>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</si>
  <si>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</si>
  <si>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</si>
  <si>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</si>
  <si>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</si>
  <si>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</si>
  <si>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</si>
  <si>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</si>
  <si>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</si>
  <si>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</si>
  <si>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</si>
  <si>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</si>
  <si>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</si>
  <si>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</si>
  <si>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</si>
  <si>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</si>
  <si>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</si>
  <si>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</si>
  <si>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</si>
  <si>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</si>
  <si>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</si>
  <si>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</si>
  <si>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</si>
  <si>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</si>
  <si>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</si>
  <si>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</si>
  <si>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</si>
  <si>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</si>
  <si>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</si>
  <si>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</si>
  <si>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</si>
  <si>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</si>
  <si>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</si>
  <si>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</si>
  <si>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</si>
  <si>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</si>
  <si>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</si>
  <si>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</si>
  <si>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</si>
  <si>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</si>
  <si>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</si>
  <si>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</si>
  <si>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</si>
  <si>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</si>
  <si>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</si>
  <si>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</si>
  <si>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</si>
  <si>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</si>
  <si>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</si>
  <si>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</si>
  <si>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</si>
  <si>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</si>
  <si>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</si>
  <si>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</si>
  <si>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</si>
  <si>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</si>
  <si>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</si>
  <si>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</si>
  <si>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</si>
  <si>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</si>
  <si>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</si>
  <si>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</si>
  <si>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</si>
  <si>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</si>
  <si>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</si>
  <si>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</si>
  <si>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</si>
  <si>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</si>
  <si>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</si>
  <si>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</si>
  <si>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</si>
  <si>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</si>
  <si>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</si>
  <si>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</si>
  <si>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</si>
  <si>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</si>
  <si>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</si>
  <si>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</si>
  <si>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</si>
  <si>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</si>
  <si>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</si>
  <si>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</si>
  <si>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</si>
  <si>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</si>
  <si>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</si>
  <si>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</si>
  <si>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</si>
  <si>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</si>
  <si>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</si>
  <si>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</si>
  <si>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</si>
  <si>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</si>
  <si>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</si>
  <si>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</si>
  <si>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</si>
  <si>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</si>
  <si>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</si>
  <si>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</si>
  <si>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</si>
  <si>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</si>
  <si>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</si>
  <si>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</si>
  <si>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</si>
  <si>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</si>
  <si>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</si>
  <si>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</si>
  <si>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</si>
  <si>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</si>
  <si>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</si>
  <si>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</si>
  <si>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</si>
  <si>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</si>
  <si>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</si>
  <si>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</si>
  <si>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</si>
  <si>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</si>
  <si>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</si>
  <si>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</si>
  <si>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</si>
  <si>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</si>
  <si>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</si>
  <si>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</si>
  <si>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</si>
  <si>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</si>
  <si>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</si>
  <si>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</si>
  <si>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</si>
  <si>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</si>
  <si>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</si>
  <si>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</si>
  <si>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</si>
  <si>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</si>
  <si>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</si>
  <si>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</si>
  <si>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</si>
  <si>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</si>
  <si>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</si>
  <si>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</si>
  <si>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</si>
  <si>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</si>
  <si>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</si>
  <si>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</si>
  <si>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</si>
  <si>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</si>
  <si>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</si>
  <si>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</si>
  <si>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</si>
  <si>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</si>
  <si>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</si>
  <si>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</si>
  <si>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</si>
  <si>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</si>
  <si>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</si>
  <si>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</si>
  <si>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</si>
  <si>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</si>
  <si>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</si>
  <si>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</si>
  <si>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</si>
  <si>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</si>
  <si>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</si>
  <si>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</si>
  <si>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</si>
  <si>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</si>
  <si>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</si>
  <si>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</si>
  <si>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</si>
  <si>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</si>
  <si>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</si>
  <si>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</si>
  <si>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</si>
  <si>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</si>
  <si>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</si>
  <si>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</si>
  <si>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</si>
  <si>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</si>
  <si>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</si>
  <si>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</si>
  <si>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</si>
  <si>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</si>
  <si>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</si>
  <si>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</si>
  <si>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</si>
  <si>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</si>
  <si>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</si>
  <si>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</si>
  <si>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</si>
  <si>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</si>
  <si>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</si>
  <si>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</si>
  <si>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</si>
  <si>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</si>
  <si>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</si>
  <si>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</si>
  <si>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</si>
  <si>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</si>
  <si>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</si>
  <si>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</si>
  <si>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</si>
  <si>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</si>
  <si>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</si>
  <si>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</si>
  <si>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</si>
  <si>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</si>
  <si>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</si>
  <si>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</si>
  <si>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</si>
  <si>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</si>
  <si>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</si>
  <si>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</si>
  <si>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</si>
  <si>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</si>
  <si>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</si>
  <si>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</si>
  <si>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</si>
  <si>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</si>
  <si>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</si>
  <si>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</si>
  <si>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</si>
  <si>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</si>
  <si>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</si>
  <si>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</si>
  <si>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</si>
  <si>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</si>
  <si>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</si>
  <si>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</si>
  <si>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</si>
  <si>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</si>
  <si>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</si>
  <si>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</si>
  <si>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</si>
  <si>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</si>
  <si>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</si>
  <si>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</si>
  <si>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</si>
  <si>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</si>
  <si>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</si>
  <si>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</si>
  <si>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</si>
  <si>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</si>
  <si>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</si>
  <si>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</si>
  <si>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</si>
  <si>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</si>
  <si>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</si>
  <si>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</si>
  <si>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</si>
  <si>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</si>
  <si>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</si>
  <si>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</si>
  <si>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</si>
  <si>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</si>
  <si>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</si>
  <si>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</si>
  <si>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</si>
  <si>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</si>
  <si>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</si>
  <si>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</si>
  <si>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</si>
  <si>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</si>
  <si>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</si>
  <si>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</si>
  <si>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</si>
  <si>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</si>
  <si>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</si>
  <si>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</si>
  <si>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</si>
  <si>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</si>
  <si>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</si>
  <si>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</si>
  <si>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</si>
  <si>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</si>
  <si>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</si>
  <si>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</si>
  <si>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</si>
  <si>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</si>
  <si>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</si>
  <si>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</si>
  <si>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</si>
  <si>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</si>
  <si>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</si>
  <si>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</si>
  <si>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</si>
  <si>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</si>
  <si>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</si>
  <si>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</si>
  <si>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</si>
  <si>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</si>
  <si>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</si>
  <si>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</si>
  <si>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</si>
  <si>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</si>
  <si>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</si>
  <si>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</si>
  <si>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</si>
  <si>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</si>
  <si>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</si>
  <si>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</si>
  <si>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</si>
  <si>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</si>
  <si>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</si>
  <si>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</si>
  <si>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</si>
  <si>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</si>
  <si>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</si>
  <si>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</si>
  <si>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</si>
  <si>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</si>
  <si>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</si>
  <si>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</si>
  <si>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</si>
  <si>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</si>
  <si>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</si>
  <si>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</si>
  <si>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</si>
  <si>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</si>
  <si>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</si>
  <si>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</si>
  <si>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</si>
  <si>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</si>
  <si>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</si>
  <si>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</si>
  <si>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</si>
  <si>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</si>
  <si>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</si>
  <si>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</si>
  <si>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</si>
  <si>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</si>
  <si>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</si>
  <si>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</si>
  <si>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</si>
  <si>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</si>
  <si>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</si>
  <si>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</si>
  <si>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</si>
  <si>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</si>
  <si>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</si>
  <si>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</si>
  <si>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</si>
  <si>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</si>
  <si>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</si>
  <si>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</si>
  <si>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</si>
  <si>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</si>
  <si>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</si>
  <si>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</si>
  <si>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</si>
  <si>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</si>
  <si>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</si>
  <si>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</si>
  <si>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</si>
  <si>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</si>
  <si>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</si>
  <si>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</si>
  <si>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</si>
  <si>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</si>
  <si>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</si>
  <si>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</si>
  <si>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</si>
  <si>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</si>
  <si>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</si>
  <si>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</si>
  <si>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</si>
  <si>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</si>
  <si>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</si>
  <si>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</si>
  <si>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</si>
  <si>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</si>
  <si>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</si>
  <si>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</si>
  <si>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</si>
  <si>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</si>
  <si>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</si>
  <si>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</si>
  <si>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</si>
  <si>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</si>
  <si>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</si>
  <si>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</si>
  <si>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</si>
  <si>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</si>
  <si>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</si>
  <si>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</si>
  <si>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</si>
  <si>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</si>
  <si>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</si>
  <si>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</si>
  <si>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</si>
  <si>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</si>
  <si>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</si>
  <si>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</si>
  <si>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</si>
  <si>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</si>
  <si>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</si>
  <si>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</si>
  <si>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</si>
  <si>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</si>
  <si>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</si>
  <si>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</si>
  <si>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</si>
  <si>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</si>
  <si>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</si>
  <si>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</si>
  <si>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</si>
  <si>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</si>
  <si>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</si>
  <si>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</si>
  <si>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</si>
  <si>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</si>
  <si>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</si>
  <si>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</si>
  <si>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</si>
  <si>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</si>
  <si>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</si>
  <si>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</si>
  <si>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</si>
  <si>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</si>
  <si>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</si>
  <si>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</si>
  <si>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</si>
  <si>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</si>
  <si>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</si>
  <si>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</si>
  <si>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</si>
  <si>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</si>
  <si>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</si>
  <si>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</si>
  <si>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</si>
  <si>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</si>
  <si>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</si>
  <si>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</si>
  <si>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</si>
  <si>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</si>
  <si>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</si>
  <si>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</si>
  <si>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</si>
  <si>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</si>
  <si>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</si>
  <si>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</si>
  <si>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</si>
  <si>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</si>
  <si>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</si>
  <si>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</si>
  <si>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</si>
  <si>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</si>
  <si>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</si>
  <si>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</si>
  <si>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</si>
  <si>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</si>
  <si>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</si>
  <si>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</si>
  <si>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</si>
  <si>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</si>
  <si>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</si>
  <si>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</si>
  <si>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</si>
  <si>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</si>
  <si>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</si>
  <si>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</si>
  <si>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</si>
  <si>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</si>
  <si>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</si>
  <si>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</si>
  <si>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</si>
  <si>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</si>
  <si>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</si>
  <si>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</si>
  <si>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</si>
  <si>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</si>
  <si>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</si>
  <si>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</si>
  <si>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</si>
  <si>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</si>
  <si>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</si>
  <si>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</si>
  <si>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</si>
  <si>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</si>
  <si>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</si>
  <si>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</si>
  <si>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</si>
  <si>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</si>
  <si>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</si>
  <si>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</si>
  <si>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</si>
  <si>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</si>
  <si>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</si>
  <si>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</si>
  <si>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</si>
  <si>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</si>
  <si>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</si>
  <si>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</si>
  <si>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</si>
  <si>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</si>
  <si>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</si>
  <si>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</si>
  <si>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</si>
  <si>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</si>
  <si>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</si>
  <si>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</si>
  <si>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</si>
  <si>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</si>
  <si>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</si>
  <si>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</si>
  <si>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</si>
  <si>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</si>
  <si>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</si>
  <si>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</si>
  <si>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</si>
  <si>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</si>
  <si>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</si>
  <si>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</si>
  <si>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</si>
  <si>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</si>
  <si>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</si>
  <si>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</si>
  <si>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</si>
  <si>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</si>
  <si>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</si>
  <si>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</si>
  <si>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</si>
  <si>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</si>
  <si>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</si>
  <si>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</si>
  <si>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</si>
  <si>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</si>
  <si>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</si>
  <si>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</si>
  <si>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</si>
  <si>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</si>
  <si>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</si>
  <si>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</si>
  <si>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</si>
  <si>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</si>
  <si>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</si>
  <si>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</si>
  <si>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</si>
  <si>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</si>
  <si>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</si>
  <si>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</si>
  <si>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</si>
  <si>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</si>
  <si>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</si>
  <si>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</si>
  <si>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</si>
  <si>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</si>
  <si>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</si>
  <si>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</si>
  <si>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</si>
  <si>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</si>
  <si>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</si>
  <si>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</si>
  <si>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</si>
  <si>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</si>
  <si>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</si>
  <si>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</si>
  <si>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</si>
  <si>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</si>
  <si>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</si>
  <si>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</si>
  <si>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</si>
  <si>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</si>
  <si>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</si>
  <si>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</si>
  <si>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</si>
  <si>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</si>
  <si>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</si>
  <si>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</si>
  <si>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</si>
  <si>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</si>
  <si>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</si>
  <si>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</si>
  <si>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</si>
  <si>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</si>
  <si>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</si>
  <si>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</si>
  <si>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</si>
  <si>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</si>
  <si>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</si>
  <si>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</si>
  <si>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</si>
  <si>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</si>
  <si>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</si>
  <si>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</si>
  <si>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</si>
  <si>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</si>
  <si>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</si>
  <si>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</si>
  <si>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</si>
  <si>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</si>
  <si>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</si>
  <si>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</si>
  <si>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</si>
  <si>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</si>
  <si>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</si>
  <si>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</si>
  <si>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</si>
  <si>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</si>
  <si>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</si>
  <si>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</si>
  <si>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</si>
  <si>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</si>
  <si>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</si>
  <si>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</si>
  <si>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</si>
  <si>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</si>
  <si>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</si>
  <si>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</si>
  <si>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</si>
  <si>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</si>
  <si>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</si>
  <si>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</si>
  <si>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</si>
  <si>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</si>
  <si>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</si>
  <si>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</si>
  <si>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</si>
  <si>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</si>
  <si>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</si>
  <si>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</si>
  <si>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</si>
  <si>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</si>
  <si>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</si>
  <si>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</si>
  <si>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</si>
  <si>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</si>
  <si>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</si>
  <si>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</si>
  <si>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</si>
  <si>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</si>
  <si>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</si>
  <si>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</si>
  <si>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</si>
  <si>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</si>
  <si>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</si>
  <si>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</si>
  <si>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</si>
  <si>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</si>
  <si>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</si>
  <si>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</si>
  <si>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</si>
  <si>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</si>
  <si>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</si>
  <si>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</si>
  <si>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</si>
  <si>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</si>
  <si>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</si>
  <si>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</si>
  <si>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</si>
  <si>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</si>
  <si>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</si>
  <si>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</si>
  <si>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</si>
  <si>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</si>
  <si>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</si>
  <si>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</si>
  <si>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</si>
  <si>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</si>
  <si>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</si>
  <si>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</si>
  <si>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</si>
  <si>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</si>
  <si>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</si>
  <si>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</si>
  <si>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</si>
  <si>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</si>
  <si>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</si>
  <si>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</si>
  <si>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</si>
  <si>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</si>
  <si>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</si>
  <si>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</si>
  <si>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</si>
  <si>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</si>
  <si>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</si>
  <si>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</si>
  <si>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</si>
  <si>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</si>
  <si>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</si>
  <si>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</si>
  <si>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</si>
  <si>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</si>
  <si>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</si>
  <si>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</si>
  <si>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</si>
  <si>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</si>
  <si>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</si>
  <si>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</si>
  <si>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</si>
  <si>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</si>
  <si>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</si>
  <si>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</si>
  <si>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</si>
  <si>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</si>
  <si>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</si>
  <si>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</si>
  <si>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</si>
  <si>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</si>
  <si>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</si>
  <si>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</si>
  <si>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</si>
  <si>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</si>
  <si>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</si>
  <si>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</si>
  <si>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</si>
  <si>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</si>
  <si>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</si>
  <si>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</si>
  <si>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</si>
  <si>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</si>
  <si>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</si>
  <si>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</si>
  <si>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</si>
  <si>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</si>
  <si>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</si>
  <si>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</si>
  <si>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</si>
  <si>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</si>
  <si>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</si>
  <si>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</si>
  <si>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</si>
  <si>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</si>
  <si>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</si>
  <si>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</si>
  <si>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</si>
  <si>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</si>
  <si>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</si>
  <si>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</si>
  <si>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</si>
  <si>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</si>
  <si>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</si>
  <si>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</si>
  <si>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</si>
  <si>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</si>
  <si>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</si>
  <si>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</si>
  <si>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</si>
  <si>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</si>
  <si>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</si>
  <si>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</si>
  <si>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</si>
  <si>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</si>
  <si>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</si>
  <si>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</si>
  <si>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</si>
  <si>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</si>
  <si>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</si>
  <si>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</si>
  <si>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</si>
  <si>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</si>
  <si>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</si>
  <si>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</si>
  <si>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</si>
  <si>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</si>
  <si>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</si>
  <si>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</si>
  <si>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</si>
  <si>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</si>
  <si>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</si>
  <si>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</si>
  <si>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</si>
  <si>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</si>
  <si>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</si>
  <si>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</si>
  <si>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</si>
  <si>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</si>
  <si>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</si>
  <si>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</si>
  <si>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</si>
  <si>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</si>
  <si>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</si>
  <si>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</si>
  <si>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</si>
  <si>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</si>
  <si>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</si>
  <si>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</si>
  <si>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</si>
  <si>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</si>
  <si>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</si>
  <si>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</si>
  <si>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</si>
  <si>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</si>
  <si>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</si>
  <si>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</si>
  <si>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</si>
  <si>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</si>
  <si>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</si>
  <si>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</si>
  <si>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</si>
  <si>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</si>
  <si>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</si>
  <si>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</si>
  <si>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</si>
  <si>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</si>
  <si>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</si>
  <si>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</si>
  <si>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</si>
  <si>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</si>
  <si>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</si>
  <si>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</si>
  <si>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</si>
  <si>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</si>
  <si>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</si>
  <si>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</si>
  <si>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</si>
  <si>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</si>
  <si>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</si>
  <si>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</si>
  <si>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</si>
  <si>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</si>
  <si>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</si>
  <si>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</si>
  <si>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</si>
  <si>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</si>
  <si>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</si>
  <si>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</si>
  <si>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</si>
  <si>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</si>
  <si>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</si>
  <si>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</si>
  <si>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</si>
  <si>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</si>
  <si>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</si>
  <si>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</si>
  <si>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</si>
  <si>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</si>
  <si>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</si>
  <si>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</si>
  <si>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</si>
  <si>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</si>
  <si>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</si>
  <si>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</si>
  <si>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</si>
  <si>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</si>
  <si>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</si>
  <si>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</si>
  <si>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</si>
  <si>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</si>
  <si>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</si>
  <si>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</si>
  <si>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</si>
  <si>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</si>
  <si>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</si>
  <si>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</si>
  <si>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</si>
  <si>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</si>
  <si>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</si>
  <si>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</si>
  <si>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</si>
  <si>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</si>
  <si>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</si>
  <si>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</si>
  <si>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</si>
  <si>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</si>
  <si>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</si>
  <si>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</si>
  <si>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</si>
  <si>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</si>
  <si>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</si>
  <si>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</si>
  <si>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</si>
  <si>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</si>
  <si>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</si>
  <si>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</si>
  <si>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</si>
  <si>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</si>
  <si>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</si>
  <si>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</si>
  <si>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</si>
  <si>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</si>
  <si>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</si>
  <si>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</si>
  <si>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</si>
  <si>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</si>
  <si>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</si>
  <si>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</si>
  <si>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</si>
  <si>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</si>
  <si>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</si>
  <si>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</si>
  <si>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</si>
  <si>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</si>
  <si>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</si>
  <si>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</si>
  <si>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</si>
  <si>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</si>
  <si>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</si>
  <si>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</si>
  <si>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</si>
  <si>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</si>
  <si>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</si>
  <si>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</si>
  <si>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</si>
  <si>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</si>
  <si>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</si>
  <si>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</si>
  <si>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</si>
  <si>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</si>
  <si>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</si>
  <si>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</si>
  <si>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</si>
  <si>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</si>
  <si>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</si>
  <si>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</si>
  <si>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</si>
  <si>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</si>
  <si>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</si>
  <si>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</si>
  <si>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</si>
  <si>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</si>
  <si>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</si>
  <si>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</si>
  <si>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</si>
  <si>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</si>
  <si>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</si>
  <si>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</si>
  <si>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</si>
  <si>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</si>
  <si>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</si>
  <si>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</si>
  <si>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</si>
  <si>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</si>
  <si>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</si>
  <si>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</si>
  <si>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</si>
  <si>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</si>
  <si>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</si>
  <si>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</si>
  <si>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</si>
  <si>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</si>
  <si>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</si>
  <si>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</si>
  <si>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</si>
  <si>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</si>
  <si>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</si>
  <si>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</si>
  <si>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</si>
  <si>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</si>
  <si>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</si>
  <si>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</si>
  <si>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</si>
  <si>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</si>
  <si>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</si>
  <si>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</si>
  <si>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</si>
  <si>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</si>
  <si>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</si>
  <si>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</si>
  <si>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</si>
  <si>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</si>
  <si>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</si>
  <si>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</si>
  <si>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</si>
  <si>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</si>
  <si>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</si>
  <si>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</si>
  <si>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</si>
  <si>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</si>
  <si>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</si>
  <si>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</si>
  <si>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</si>
  <si>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</si>
  <si>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</si>
  <si>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</si>
  <si>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</si>
  <si>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</si>
  <si>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</si>
  <si>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</si>
  <si>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</si>
  <si>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</si>
  <si>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</si>
  <si>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</si>
  <si>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</si>
  <si>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</si>
  <si>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</si>
  <si>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</si>
  <si>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</si>
  <si>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</si>
  <si>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</si>
  <si>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</si>
  <si>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</si>
  <si>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</si>
  <si>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</si>
  <si>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</si>
  <si>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</si>
  <si>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</si>
  <si>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</si>
  <si>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</si>
  <si>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</si>
  <si>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</si>
  <si>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</si>
  <si>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</si>
  <si>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</si>
  <si>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</si>
  <si>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</si>
  <si>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</si>
  <si>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</si>
  <si>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</si>
  <si>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</si>
  <si>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</si>
  <si>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</si>
  <si>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</si>
  <si>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</si>
  <si>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</si>
  <si>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</si>
  <si>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</si>
  <si>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</si>
  <si>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</si>
  <si>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</si>
  <si>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</si>
  <si>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</si>
  <si>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</si>
  <si>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</si>
  <si>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</si>
  <si>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</si>
  <si>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</si>
  <si>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</si>
  <si>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</si>
  <si>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</si>
  <si>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</si>
  <si>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</si>
  <si>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</si>
  <si>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</si>
  <si>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</si>
  <si>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</si>
  <si>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</si>
  <si>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</si>
  <si>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</si>
  <si>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</si>
  <si>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</si>
  <si>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</si>
  <si>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</si>
  <si>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</si>
  <si>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</si>
  <si>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</si>
  <si>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</si>
  <si>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</si>
  <si>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</si>
  <si>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</si>
  <si>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</si>
  <si>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</si>
  <si>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</si>
  <si>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</si>
  <si>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</si>
  <si>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</si>
  <si>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</si>
  <si>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</si>
  <si>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</si>
  <si>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</si>
  <si>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</si>
  <si>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</si>
  <si>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</si>
  <si>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</si>
  <si>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</si>
  <si>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</si>
  <si>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</si>
  <si>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</si>
  <si>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</si>
  <si>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</si>
  <si>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</si>
  <si>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</si>
  <si>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</si>
  <si>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</si>
  <si>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</si>
  <si>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</si>
  <si>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</si>
  <si>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</si>
  <si>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</si>
  <si>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</si>
  <si>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</si>
  <si>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</si>
  <si>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</si>
  <si>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</si>
  <si>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</si>
  <si>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</si>
  <si>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</si>
  <si>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</si>
  <si>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</si>
  <si>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</si>
  <si>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</si>
  <si>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</si>
  <si>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</si>
  <si>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</si>
  <si>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</si>
  <si>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</si>
  <si>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</si>
  <si>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</si>
  <si>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</si>
  <si>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</si>
  <si>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</si>
  <si>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</si>
  <si>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</si>
  <si>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</si>
  <si>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</si>
  <si>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</si>
  <si>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</si>
  <si>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</si>
  <si>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</si>
  <si>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</si>
  <si>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</si>
  <si>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</si>
  <si>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</si>
  <si>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</si>
  <si>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</si>
  <si>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</si>
  <si>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</si>
  <si>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</si>
  <si>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</si>
  <si>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</si>
  <si>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</si>
  <si>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</si>
  <si>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</si>
  <si>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</si>
  <si>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</si>
  <si>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</si>
  <si>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</si>
  <si>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</si>
  <si>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</si>
  <si>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</si>
  <si>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</si>
  <si>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</si>
  <si>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</si>
  <si>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</si>
  <si>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</si>
  <si>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</si>
  <si>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</si>
  <si>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</si>
  <si>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</si>
  <si>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</si>
  <si>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</si>
  <si>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</si>
  <si>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</si>
  <si>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</si>
  <si>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</si>
  <si>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</si>
  <si>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</si>
  <si>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</si>
  <si>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</si>
  <si>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</si>
  <si>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</si>
  <si>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</si>
  <si>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</si>
  <si>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</si>
  <si>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</si>
  <si>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</si>
  <si>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</si>
  <si>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</si>
  <si>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</si>
  <si>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</si>
  <si>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</si>
  <si>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</si>
  <si>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</si>
  <si>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</si>
  <si>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</si>
  <si>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</si>
  <si>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</si>
  <si>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</si>
  <si>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</si>
  <si>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</si>
  <si>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</si>
  <si>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</si>
  <si>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</si>
  <si>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</si>
  <si>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</si>
  <si>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</si>
  <si>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</si>
  <si>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</si>
  <si>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</si>
  <si>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</si>
  <si>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</si>
  <si>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</si>
  <si>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</si>
  <si>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</si>
  <si>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</si>
  <si>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</si>
  <si>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</si>
  <si>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</si>
  <si>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</si>
  <si>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</si>
  <si>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</si>
  <si>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</si>
  <si>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</si>
  <si>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</si>
  <si>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</si>
  <si>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</si>
  <si>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</si>
  <si>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</si>
  <si>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</si>
  <si>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</si>
  <si>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</si>
  <si>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</si>
  <si>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</si>
  <si>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</si>
  <si>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</si>
  <si>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</si>
  <si>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</si>
  <si>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</si>
  <si>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</si>
  <si>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</si>
  <si>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</si>
  <si>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</si>
  <si>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</si>
  <si>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</si>
  <si>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</si>
  <si>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</si>
  <si>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</si>
  <si>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</si>
  <si>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</si>
  <si>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</si>
  <si>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</si>
  <si>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</si>
  <si>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</si>
  <si>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</si>
  <si>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</si>
  <si>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</si>
  <si>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</si>
  <si>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</si>
  <si>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</si>
  <si>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</si>
  <si>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</si>
  <si>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</si>
  <si>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</si>
  <si>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</si>
  <si>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</si>
  <si>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</si>
  <si>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</si>
  <si>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</si>
  <si>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</si>
  <si>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</si>
  <si>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</si>
  <si>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</si>
  <si>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</si>
  <si>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</si>
  <si>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</si>
  <si>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</si>
  <si>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</si>
  <si>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</si>
  <si>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</si>
  <si>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</si>
  <si>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</si>
  <si>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</si>
  <si>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</si>
  <si>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</si>
  <si>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</si>
  <si>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</si>
  <si>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</si>
  <si>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</si>
  <si>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</si>
  <si>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</si>
  <si>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</si>
  <si>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</si>
  <si>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</si>
  <si>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</si>
  <si>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</si>
  <si>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</si>
  <si>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</si>
  <si>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</si>
  <si>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</si>
  <si>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</si>
  <si>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</si>
  <si>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</si>
  <si>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</si>
  <si>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</si>
  <si>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</si>
  <si>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</si>
  <si>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</si>
  <si>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</si>
  <si>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</si>
  <si>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</si>
  <si>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</si>
  <si>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</si>
  <si>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</si>
  <si>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</si>
  <si>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</si>
  <si>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</si>
  <si>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</si>
  <si>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</si>
  <si>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</si>
  <si>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</si>
  <si>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</si>
  <si>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</si>
  <si>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</si>
  <si>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</si>
  <si>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</si>
  <si>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</si>
  <si>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</si>
  <si>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</si>
  <si>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</si>
  <si>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</si>
  <si>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</si>
  <si>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</si>
  <si>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</si>
  <si>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</si>
  <si>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</si>
  <si>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</si>
  <si>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</si>
  <si>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</si>
  <si>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</si>
  <si>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</si>
  <si>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</si>
  <si>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</si>
  <si>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</si>
  <si>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</si>
  <si>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</si>
  <si>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</si>
  <si>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</si>
  <si>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</si>
  <si>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</si>
  <si>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</si>
  <si>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</si>
  <si>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</si>
  <si>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</si>
  <si>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</si>
  <si>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</si>
  <si>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</si>
  <si>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</si>
  <si>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</si>
  <si>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</si>
  <si>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</si>
  <si>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</si>
  <si>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</si>
  <si>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</si>
  <si>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</si>
  <si>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</si>
  <si>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</si>
  <si>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</si>
  <si>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</si>
  <si>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</si>
  <si>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</si>
  <si>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</si>
  <si>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</si>
  <si>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</si>
  <si>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</si>
  <si>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</si>
  <si>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</si>
  <si>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</si>
  <si>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</si>
  <si>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</si>
  <si>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</si>
  <si>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</si>
  <si>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</si>
  <si>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</si>
  <si>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</si>
  <si>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</si>
  <si>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</si>
  <si>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</si>
  <si>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</si>
  <si>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</si>
  <si>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</si>
  <si>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</si>
  <si>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</si>
  <si>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</si>
  <si>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</si>
  <si>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</si>
  <si>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</si>
  <si>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</si>
  <si>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</si>
  <si>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</si>
  <si>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</si>
  <si>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</si>
  <si>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</si>
  <si>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</si>
  <si>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</si>
  <si>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</si>
  <si>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</si>
  <si>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</si>
  <si>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</si>
  <si>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</si>
  <si>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</si>
  <si>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</si>
  <si>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</si>
  <si>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</si>
  <si>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</si>
  <si>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</si>
  <si>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</si>
  <si>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</si>
  <si>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</si>
  <si>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</si>
  <si>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</si>
  <si>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</si>
  <si>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</si>
  <si>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</si>
  <si>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</si>
  <si>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</si>
  <si>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</si>
  <si>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</si>
  <si>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</si>
  <si>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</si>
  <si>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</si>
  <si>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</si>
  <si>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</si>
  <si>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</si>
  <si>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</si>
  <si>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</si>
  <si>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</si>
  <si>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</si>
  <si>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</si>
  <si>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</si>
  <si>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</si>
  <si>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</si>
  <si>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</si>
  <si>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</si>
  <si>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</si>
  <si>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</si>
  <si>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</si>
  <si>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</si>
  <si>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</si>
  <si>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</si>
  <si>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</si>
  <si>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</si>
  <si>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</si>
  <si>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</si>
  <si>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</si>
  <si>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</si>
  <si>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</si>
  <si>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</si>
  <si>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</si>
  <si>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</si>
  <si>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</si>
  <si>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</si>
  <si>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</si>
  <si>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</si>
  <si>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</si>
  <si>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</si>
  <si>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</si>
  <si>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</si>
  <si>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</si>
  <si>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</si>
  <si>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</si>
  <si>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</si>
  <si>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</si>
  <si>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</si>
  <si>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</si>
  <si>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</si>
  <si>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</si>
  <si>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</si>
  <si>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</si>
  <si>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</si>
  <si>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</si>
  <si>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</si>
  <si>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</si>
  <si>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</si>
  <si>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</si>
  <si>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</si>
  <si>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</si>
  <si>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</si>
  <si>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</si>
  <si>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</si>
  <si>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</si>
  <si>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</si>
  <si>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</si>
  <si>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</si>
  <si>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</si>
  <si>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</si>
  <si>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</si>
  <si>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</si>
  <si>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</si>
  <si>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</si>
  <si>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</si>
  <si>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</si>
  <si>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</si>
  <si>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</si>
  <si>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</si>
  <si>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</si>
  <si>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</si>
  <si>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</si>
  <si>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</si>
  <si>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</si>
  <si>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</si>
  <si>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</si>
  <si>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</si>
  <si>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</si>
  <si>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</si>
  <si>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</si>
  <si>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</si>
  <si>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</si>
  <si>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</si>
  <si>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</si>
  <si>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</si>
  <si>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</si>
  <si>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</si>
  <si>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</si>
  <si>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</si>
  <si>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</si>
  <si>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</si>
  <si>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</si>
  <si>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</si>
  <si>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</si>
  <si>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</si>
  <si>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</si>
  <si>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</si>
  <si>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</si>
  <si>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</si>
  <si>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</si>
  <si>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</si>
  <si>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</si>
  <si>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</si>
  <si>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</si>
  <si>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</si>
  <si>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</si>
  <si>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</si>
  <si>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</si>
  <si>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</si>
  <si>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</si>
  <si>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</si>
  <si>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</si>
  <si>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</si>
  <si>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</si>
  <si>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</si>
  <si>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</si>
  <si>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</si>
  <si>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</si>
  <si>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</si>
  <si>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</si>
  <si>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</si>
  <si>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</si>
  <si>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</si>
  <si>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</si>
  <si>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</si>
  <si>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</si>
  <si>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</si>
  <si>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</si>
  <si>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</si>
  <si>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</si>
  <si>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</si>
  <si>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</si>
  <si>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</si>
  <si>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</si>
  <si>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</si>
  <si>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</si>
  <si>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</si>
  <si>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</si>
  <si>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</si>
  <si>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</si>
  <si>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</si>
  <si>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</si>
  <si>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</si>
  <si>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</si>
  <si>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</si>
  <si>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</si>
  <si>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</si>
  <si>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</si>
  <si>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</si>
  <si>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</si>
  <si>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</si>
  <si>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</si>
  <si>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</si>
  <si>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</si>
  <si>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</si>
  <si>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</si>
  <si>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</si>
  <si>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</si>
  <si>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</si>
  <si>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</si>
  <si>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</si>
  <si>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</si>
  <si>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</si>
  <si>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</si>
  <si>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</si>
  <si>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</si>
  <si>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</si>
  <si>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</si>
  <si>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</si>
  <si>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</si>
  <si>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</si>
  <si>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</si>
  <si>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</si>
  <si>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</si>
  <si>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</si>
  <si>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</si>
  <si>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</si>
  <si>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</si>
  <si>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</si>
  <si>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</si>
  <si>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</si>
  <si>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</si>
  <si>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</si>
  <si>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</si>
  <si>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</si>
  <si>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</si>
  <si>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</si>
  <si>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</si>
  <si>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</si>
  <si>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</si>
  <si>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</si>
  <si>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</si>
  <si>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</si>
  <si>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</si>
  <si>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</si>
  <si>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</si>
  <si>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</si>
  <si>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</si>
  <si>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</si>
  <si>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</si>
  <si>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</si>
  <si>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</si>
  <si>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</si>
  <si>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</si>
  <si>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</si>
  <si>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</si>
  <si>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</si>
  <si>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</si>
  <si>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</si>
  <si>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</si>
  <si>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</si>
  <si>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</si>
  <si>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</si>
  <si>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</si>
  <si>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</si>
  <si>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</si>
  <si>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</si>
  <si>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</si>
  <si>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</si>
  <si>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</si>
  <si>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</si>
  <si>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</si>
  <si>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</si>
  <si>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</si>
  <si>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</si>
  <si>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</si>
  <si>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</si>
  <si>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</si>
  <si>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</si>
  <si>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</si>
  <si>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</si>
  <si>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</si>
  <si>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</si>
  <si>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</si>
  <si>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</si>
  <si>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</si>
  <si>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</si>
  <si>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</si>
  <si>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</si>
  <si>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</si>
  <si>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</si>
  <si>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</si>
  <si>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</si>
  <si>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</si>
  <si>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</si>
  <si>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</si>
  <si>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</si>
  <si>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</si>
  <si>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</si>
  <si>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</si>
  <si>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</si>
  <si>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</si>
  <si>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</si>
  <si>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</si>
  <si>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</si>
  <si>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</si>
  <si>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</si>
  <si>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</si>
  <si>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</si>
  <si>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</si>
  <si>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</si>
  <si>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</si>
  <si>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</si>
  <si>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</si>
  <si>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</si>
  <si>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</si>
  <si>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</si>
  <si>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</si>
  <si>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</si>
  <si>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</si>
  <si>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</si>
  <si>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</si>
  <si>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</si>
  <si>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</si>
  <si>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</si>
  <si>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</si>
  <si>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</si>
  <si>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</si>
  <si>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</si>
  <si>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</si>
  <si>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</si>
  <si>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</si>
  <si>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</si>
  <si>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</si>
  <si>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</si>
  <si>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</si>
  <si>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</si>
  <si>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</si>
  <si>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</si>
  <si>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</si>
  <si>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</si>
  <si>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</si>
  <si>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</si>
  <si>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</si>
  <si>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</si>
  <si>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</si>
  <si>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</si>
  <si>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</si>
  <si>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</si>
  <si>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</si>
  <si>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</si>
  <si>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</si>
  <si>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</si>
  <si>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</si>
  <si>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</si>
  <si>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</si>
  <si>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</si>
  <si>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</si>
  <si>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</si>
  <si>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</si>
  <si>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</si>
  <si>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</si>
  <si>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</si>
  <si>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</si>
  <si>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</si>
  <si>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</si>
  <si>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</si>
  <si>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</si>
  <si>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</si>
  <si>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</si>
  <si>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</si>
  <si>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</si>
  <si>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</si>
  <si>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</si>
  <si>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</si>
  <si>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</si>
  <si>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</si>
  <si>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</si>
  <si>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</si>
  <si>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</si>
  <si>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</si>
  <si>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</si>
  <si>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</si>
  <si>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</si>
  <si>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</si>
  <si>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</si>
  <si>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</si>
  <si>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</si>
  <si>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</si>
  <si>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</si>
  <si>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</si>
  <si>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</si>
  <si>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</si>
  <si>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</si>
  <si>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</si>
  <si>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</si>
  <si>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</si>
  <si>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</si>
  <si>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</si>
  <si>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</si>
  <si>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</si>
  <si>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</si>
  <si>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</si>
  <si>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</si>
  <si>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</si>
  <si>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</si>
  <si>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</si>
  <si>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</si>
  <si>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</si>
  <si>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</si>
  <si>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</si>
  <si>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</si>
  <si>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</si>
  <si>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</si>
  <si>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</si>
  <si>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</si>
  <si>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</si>
  <si>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</si>
  <si>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</si>
  <si>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</si>
  <si>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</si>
  <si>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</si>
  <si>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</si>
  <si>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</si>
  <si>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</si>
  <si>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</si>
  <si>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</si>
  <si>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</si>
  <si>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</si>
  <si>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</si>
  <si>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</si>
  <si>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</si>
  <si>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</si>
  <si>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</si>
  <si>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</si>
  <si>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</si>
  <si>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</si>
  <si>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</si>
  <si>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</si>
  <si>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</si>
  <si>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</si>
  <si>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</si>
  <si>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</si>
  <si>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</si>
  <si>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</si>
  <si>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</si>
  <si>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</si>
  <si>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</si>
  <si>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</si>
  <si>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</si>
  <si>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</si>
  <si>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</si>
  <si>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</si>
  <si>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</si>
  <si>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</si>
  <si>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</si>
  <si>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</si>
  <si>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</si>
  <si>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</si>
  <si>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</si>
  <si>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</si>
  <si>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</si>
  <si>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</si>
  <si>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</si>
  <si>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</si>
  <si>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</si>
  <si>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</si>
  <si>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</si>
  <si>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</si>
  <si>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</si>
  <si>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</si>
  <si>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</si>
  <si>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</si>
  <si>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</si>
  <si>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</si>
  <si>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</si>
  <si>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</si>
  <si>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</si>
  <si>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</si>
  <si>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</si>
  <si>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</si>
  <si>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</si>
  <si>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</si>
  <si>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</si>
  <si>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</si>
  <si>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</si>
  <si>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</si>
  <si>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</si>
  <si>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</si>
  <si>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</si>
  <si>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</si>
  <si>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</si>
  <si>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</si>
  <si>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</si>
  <si>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</si>
  <si>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</si>
  <si>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</si>
  <si>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</si>
  <si>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</si>
  <si>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</si>
  <si>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</si>
  <si>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</si>
  <si>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</si>
  <si>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</si>
  <si>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</si>
  <si>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</si>
  <si>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</si>
  <si>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</si>
  <si>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</si>
  <si>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</si>
  <si>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</si>
  <si>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</si>
  <si>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</si>
  <si>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</si>
  <si>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</si>
  <si>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</si>
  <si>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</si>
  <si>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</si>
  <si>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</si>
  <si>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</si>
  <si>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</si>
  <si>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</si>
  <si>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</si>
  <si>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</si>
  <si>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</si>
  <si>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</si>
  <si>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</si>
  <si>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</si>
  <si>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</si>
  <si>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</si>
  <si>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</si>
  <si>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</si>
  <si>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</si>
  <si>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</si>
  <si>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</si>
  <si>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</si>
  <si>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</si>
  <si>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</si>
  <si>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</si>
  <si>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</si>
  <si>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</si>
  <si>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</si>
  <si>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</si>
  <si>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</si>
  <si>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</si>
  <si>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</si>
  <si>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</si>
  <si>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</si>
  <si>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</si>
  <si>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</si>
  <si>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</si>
  <si>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</si>
  <si>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</si>
  <si>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</si>
  <si>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</si>
  <si>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</si>
  <si>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</si>
  <si>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</si>
  <si>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</si>
  <si>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</si>
  <si>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</si>
  <si>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</si>
  <si>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</si>
  <si>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</si>
  <si>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</si>
  <si>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</si>
  <si>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</si>
  <si>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</si>
  <si>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</si>
  <si>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</si>
  <si>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</si>
  <si>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</si>
  <si>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</si>
  <si>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</si>
  <si>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</si>
  <si>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</si>
  <si>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</si>
  <si>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</si>
  <si>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</si>
  <si>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</si>
  <si>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</si>
  <si>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</si>
  <si>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</si>
  <si>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</si>
  <si>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</si>
  <si>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</si>
  <si>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</si>
  <si>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</si>
  <si>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</si>
  <si>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</si>
  <si>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</si>
  <si>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</si>
  <si>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</si>
  <si>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</si>
  <si>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</si>
  <si>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</si>
  <si>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</si>
  <si>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</si>
  <si>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</si>
  <si>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</si>
  <si>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</si>
  <si>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</si>
  <si>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</si>
  <si>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</si>
  <si>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</si>
  <si>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</si>
  <si>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</si>
  <si>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</si>
  <si>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</si>
  <si>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</si>
  <si>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</si>
  <si>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</si>
  <si>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</si>
  <si>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</si>
  <si>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</si>
  <si>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</si>
  <si>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</si>
  <si>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</si>
  <si>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</si>
  <si>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</si>
  <si>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</si>
  <si>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</si>
  <si>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</si>
  <si>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</si>
  <si>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</si>
  <si>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</si>
  <si>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</si>
  <si>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</si>
  <si>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</si>
  <si>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</si>
  <si>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</si>
  <si>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</si>
  <si>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</si>
  <si>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</si>
  <si>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</si>
  <si>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</si>
  <si>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</si>
  <si>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</si>
  <si>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</si>
  <si>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</si>
  <si>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</si>
  <si>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</si>
  <si>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</si>
  <si>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</si>
  <si>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</si>
  <si>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</si>
  <si>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</si>
  <si>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</si>
  <si>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</si>
  <si>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</si>
  <si>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</si>
  <si>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</si>
  <si>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</si>
  <si>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</si>
  <si>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</si>
  <si>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</si>
  <si>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</si>
  <si>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</si>
  <si>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</si>
  <si>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</si>
  <si>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</si>
  <si>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</si>
  <si>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</si>
  <si>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</si>
  <si>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</si>
  <si>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</si>
  <si>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</si>
  <si>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</si>
  <si>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</si>
  <si>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</si>
  <si>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</si>
  <si>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</si>
  <si>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</si>
  <si>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</si>
  <si>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</si>
  <si>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</si>
  <si>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</si>
  <si>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</si>
  <si>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</si>
  <si>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</si>
  <si>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</si>
  <si>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</si>
  <si>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</si>
  <si>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</si>
  <si>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</si>
  <si>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</si>
  <si>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</si>
  <si>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</si>
  <si>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</si>
  <si>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</si>
  <si>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</si>
  <si>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</si>
  <si>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</si>
  <si>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</si>
  <si>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</si>
  <si>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</si>
  <si>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</si>
  <si>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</si>
  <si>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</si>
  <si>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</si>
  <si>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</si>
  <si>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</si>
  <si>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</si>
  <si>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</si>
  <si>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</si>
  <si>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</si>
  <si>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</si>
  <si>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</si>
  <si>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</si>
  <si>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</si>
  <si>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</si>
  <si>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</si>
  <si>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</si>
  <si>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</si>
  <si>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</si>
  <si>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</si>
  <si>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</si>
  <si>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</si>
  <si>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</si>
  <si>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</si>
  <si>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</si>
  <si>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</si>
  <si>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</si>
  <si>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</si>
  <si>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</si>
  <si>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</si>
  <si>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</si>
  <si>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</si>
  <si>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</si>
  <si>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</si>
  <si>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</si>
  <si>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</si>
  <si>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</si>
  <si>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</si>
  <si>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</si>
  <si>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</si>
  <si>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</si>
  <si>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</si>
  <si>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</si>
  <si>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</si>
  <si>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</si>
  <si>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</si>
  <si>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</si>
  <si>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</si>
  <si>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</si>
  <si>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</si>
  <si>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</si>
  <si>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</si>
  <si>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</si>
  <si>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</si>
  <si>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</si>
  <si>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</si>
  <si>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</si>
  <si>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</si>
  <si>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</si>
  <si>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</si>
  <si>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</si>
  <si>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</si>
  <si>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</si>
  <si>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</si>
  <si>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</si>
  <si>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</si>
  <si>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</si>
  <si>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</si>
  <si>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</si>
  <si>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</si>
  <si>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</si>
  <si>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</si>
  <si>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</si>
  <si>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</si>
  <si>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</si>
  <si>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</si>
  <si>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</si>
  <si>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</si>
  <si>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</si>
  <si>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</si>
  <si>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</si>
  <si>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</si>
  <si>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</si>
  <si>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</si>
  <si>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</si>
  <si>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</si>
  <si>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</si>
  <si>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</si>
  <si>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</si>
  <si>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</si>
  <si>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</si>
  <si>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</si>
  <si>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</si>
  <si>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</si>
  <si>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</si>
  <si>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</si>
  <si>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</si>
  <si>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</si>
  <si>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</si>
  <si>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</si>
  <si>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</si>
  <si>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</si>
  <si>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</si>
  <si>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</si>
  <si>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</si>
  <si>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</si>
  <si>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</si>
  <si>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</si>
  <si>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</si>
  <si>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</si>
  <si>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</si>
  <si>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</si>
  <si>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</si>
  <si>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</si>
  <si>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</si>
  <si>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</si>
  <si>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</si>
  <si>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</si>
  <si>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</si>
  <si>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</si>
  <si>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</si>
  <si>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</si>
  <si>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</si>
  <si>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</si>
  <si>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</si>
  <si>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</si>
  <si>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</si>
  <si>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</si>
  <si>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</si>
  <si>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</si>
  <si>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</si>
  <si>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</si>
  <si>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</si>
  <si>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</si>
  <si>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</si>
  <si>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</si>
  <si>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</si>
  <si>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</si>
  <si>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</si>
  <si>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</si>
  <si>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</si>
  <si>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</si>
  <si>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</si>
  <si>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</si>
  <si>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</si>
  <si>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</si>
  <si>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</si>
  <si>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</si>
  <si>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</si>
  <si>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</si>
  <si>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</si>
  <si>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</si>
  <si>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</si>
  <si>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</si>
  <si>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</si>
  <si>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</si>
  <si>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</si>
  <si>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</si>
  <si>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</si>
  <si>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</si>
  <si>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</si>
  <si>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</si>
  <si>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</si>
  <si>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</si>
  <si>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</si>
  <si>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</si>
  <si>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</si>
  <si>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</si>
  <si>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</si>
  <si>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</si>
  <si>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</si>
  <si>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</si>
  <si>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</si>
  <si>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</si>
  <si>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</si>
  <si>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</si>
  <si>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</si>
  <si>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</si>
  <si>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</si>
  <si>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</si>
  <si>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</si>
  <si>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</si>
  <si>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</si>
  <si>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</si>
  <si>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</si>
  <si>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</si>
  <si>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</si>
  <si>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</si>
  <si>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</si>
  <si>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</si>
  <si>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</si>
  <si>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</si>
  <si>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</si>
  <si>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</si>
  <si>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</si>
  <si>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</si>
  <si>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</si>
  <si>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</si>
  <si>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</si>
  <si>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</si>
  <si>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</si>
  <si>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</si>
  <si>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</si>
  <si>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</si>
  <si>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</si>
  <si>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</si>
  <si>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</si>
  <si>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</si>
  <si>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</si>
  <si>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</si>
  <si>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</si>
  <si>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</si>
  <si>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</si>
  <si>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</si>
  <si>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</si>
  <si>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</si>
  <si>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</si>
  <si>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</si>
  <si>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</si>
  <si>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</si>
  <si>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</si>
  <si>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</si>
  <si>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</si>
  <si>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</si>
  <si>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</si>
  <si>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</si>
  <si>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</si>
  <si>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</si>
  <si>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</si>
  <si>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</si>
  <si>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</si>
  <si>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</si>
  <si>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</si>
  <si>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</si>
  <si>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</si>
  <si>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</si>
  <si>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</si>
  <si>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</si>
  <si>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</si>
  <si>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</si>
  <si>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</si>
  <si>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</si>
  <si>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</si>
  <si>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</si>
  <si>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</si>
  <si>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</si>
  <si>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</si>
  <si>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</si>
  <si>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</si>
  <si>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</si>
  <si>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</si>
  <si>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</si>
  <si>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</si>
  <si>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</si>
  <si>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</si>
  <si>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</si>
  <si>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</si>
  <si>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</si>
  <si>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</si>
  <si>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</si>
  <si>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</si>
  <si>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</si>
  <si>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</si>
  <si>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</si>
  <si>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</si>
  <si>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</si>
  <si>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</si>
  <si>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</si>
  <si>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</si>
  <si>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</si>
  <si>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</si>
  <si>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</si>
  <si>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</si>
  <si>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</si>
  <si>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</si>
  <si>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</si>
  <si>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</si>
  <si>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</si>
  <si>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</si>
  <si>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</si>
  <si>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</si>
  <si>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</si>
  <si>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</si>
  <si>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</si>
  <si>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</si>
  <si>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</si>
  <si>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</si>
  <si>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</si>
  <si>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</si>
  <si>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</si>
  <si>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</si>
  <si>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</si>
  <si>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</si>
  <si>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</si>
  <si>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</si>
  <si>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</si>
  <si>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</si>
  <si>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</si>
  <si>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</si>
  <si>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</si>
  <si>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</si>
  <si>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</si>
  <si>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</si>
  <si>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</si>
  <si>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</si>
  <si>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</si>
  <si>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</si>
  <si>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</si>
  <si>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</si>
  <si>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</si>
  <si>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</si>
  <si>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</si>
  <si>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</si>
  <si>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</si>
  <si>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</si>
  <si>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</si>
  <si>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</si>
  <si>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</si>
  <si>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</si>
  <si>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</si>
  <si>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</si>
  <si>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</si>
  <si>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</si>
  <si>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</si>
  <si>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</si>
  <si>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</si>
  <si>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</si>
  <si>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</si>
  <si>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</si>
  <si>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</si>
  <si>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</si>
  <si>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</si>
  <si>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</si>
  <si>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</si>
  <si>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</si>
  <si>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</si>
  <si>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</si>
  <si>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</si>
  <si>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</si>
  <si>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</si>
  <si>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</si>
  <si>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</si>
  <si>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</si>
  <si>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</si>
  <si>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</si>
  <si>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</si>
  <si>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</si>
  <si>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</si>
  <si>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</si>
  <si>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</si>
  <si>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</si>
  <si>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</si>
  <si>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</si>
  <si>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</si>
  <si>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</si>
  <si>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</si>
  <si>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</si>
  <si>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</si>
  <si>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</si>
  <si>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</si>
  <si>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</si>
  <si>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</si>
  <si>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</si>
  <si>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</si>
  <si>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</si>
  <si>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</si>
  <si>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</si>
  <si>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</si>
  <si>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</si>
  <si>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</si>
  <si>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</si>
  <si>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</si>
  <si>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</si>
  <si>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</si>
  <si>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</si>
  <si>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</si>
  <si>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</si>
  <si>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</si>
  <si>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</si>
  <si>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</si>
  <si>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</si>
  <si>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</si>
  <si>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</si>
  <si>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</si>
  <si>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</si>
  <si>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</si>
  <si>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</si>
  <si>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</si>
  <si>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</si>
  <si>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</si>
  <si>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</si>
  <si>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</si>
  <si>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</si>
  <si>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</si>
  <si>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</si>
  <si>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</si>
  <si>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</si>
  <si>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</si>
  <si>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</si>
  <si>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</si>
  <si>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</si>
  <si>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</si>
  <si>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</si>
  <si>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</si>
  <si>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</si>
  <si>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</si>
  <si>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</si>
  <si>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</si>
  <si>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</si>
  <si>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</si>
  <si>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</si>
  <si>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</si>
  <si>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</si>
  <si>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</si>
  <si>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</si>
  <si>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</si>
  <si>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</si>
  <si>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</si>
  <si>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</si>
  <si>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</si>
  <si>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</si>
  <si>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</si>
  <si>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</si>
  <si>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</si>
  <si>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</si>
  <si>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</si>
  <si>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</si>
  <si>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</si>
  <si>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</si>
  <si>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</si>
  <si>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</si>
  <si>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</si>
  <si>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</si>
  <si>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</si>
  <si>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</si>
  <si>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</si>
  <si>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</si>
  <si>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</si>
  <si>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</si>
  <si>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</si>
  <si>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</si>
  <si>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</si>
  <si>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</si>
  <si>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</si>
  <si>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</si>
  <si>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</si>
  <si>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</si>
  <si>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</si>
  <si>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</si>
  <si>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</si>
  <si>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</si>
  <si>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</si>
  <si>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</si>
  <si>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</si>
  <si>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</si>
  <si>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</si>
  <si>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</si>
  <si>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</si>
  <si>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</si>
  <si>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</si>
  <si>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</si>
  <si>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</si>
  <si>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</si>
  <si>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</si>
  <si>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</si>
  <si>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</si>
  <si>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</si>
  <si>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</si>
  <si>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</si>
  <si>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</si>
  <si>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</si>
  <si>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</si>
  <si>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</si>
  <si>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</si>
  <si>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</si>
  <si>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</si>
  <si>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</si>
  <si>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</si>
  <si>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</si>
  <si>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</si>
  <si>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</si>
  <si>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</si>
  <si>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</si>
  <si>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</si>
  <si>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</si>
  <si>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</si>
  <si>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</si>
  <si>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</si>
  <si>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</si>
  <si>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</si>
  <si>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</si>
  <si>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</si>
  <si>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</si>
  <si>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</si>
  <si>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</si>
  <si>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</si>
  <si>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</si>
  <si>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</si>
  <si>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</si>
  <si>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</si>
  <si>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</si>
  <si>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</si>
  <si>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</si>
  <si>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</si>
  <si>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</si>
  <si>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</si>
  <si>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</si>
  <si>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</si>
  <si>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</si>
  <si>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</si>
  <si>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</si>
  <si>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</si>
  <si>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</si>
  <si>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</si>
  <si>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</si>
  <si>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</si>
  <si>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</si>
  <si>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</si>
  <si>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</si>
  <si>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</si>
  <si>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</si>
  <si>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</si>
  <si>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</si>
  <si>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</si>
  <si>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</si>
  <si>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</si>
  <si>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</si>
  <si>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</si>
  <si>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</si>
  <si>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</si>
  <si>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</si>
  <si>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</si>
  <si>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</si>
  <si>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</si>
  <si>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</si>
  <si>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</si>
  <si>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</si>
  <si>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</si>
  <si>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</si>
  <si>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</si>
  <si>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</si>
  <si>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</si>
  <si>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</si>
  <si>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</si>
  <si>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</si>
  <si>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</si>
  <si>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</si>
  <si>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</si>
  <si>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</si>
  <si>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</si>
  <si>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</si>
  <si>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</si>
  <si>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</si>
  <si>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</si>
  <si>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</si>
  <si>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</si>
  <si>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</si>
  <si>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</si>
  <si>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</si>
  <si>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</si>
  <si>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</si>
  <si>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</si>
  <si>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</si>
  <si>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</si>
  <si>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</si>
  <si>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</si>
  <si>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</si>
  <si>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</si>
  <si>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</si>
  <si>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</si>
  <si>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</si>
  <si>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</si>
  <si>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</si>
  <si>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</si>
  <si>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</si>
  <si>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</si>
  <si>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</si>
  <si>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</si>
  <si>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</si>
  <si>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</si>
  <si>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</si>
  <si>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</si>
  <si>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</si>
  <si>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</si>
  <si>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</si>
  <si>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</si>
  <si>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</si>
  <si>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</si>
  <si>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</si>
  <si>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</si>
  <si>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</si>
  <si>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</si>
  <si>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</si>
  <si>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</si>
  <si>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</si>
  <si>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</si>
  <si>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</si>
  <si>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</si>
  <si>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</si>
  <si>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</si>
  <si>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</si>
  <si>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</si>
  <si>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</si>
  <si>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</si>
  <si>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</si>
  <si>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</si>
  <si>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</si>
  <si>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</si>
  <si>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</si>
  <si>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</si>
  <si>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</si>
  <si>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</si>
  <si>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</si>
  <si>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</si>
  <si>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</si>
  <si>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</si>
  <si>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</si>
  <si>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</si>
  <si>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</si>
  <si>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</si>
  <si>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</si>
  <si>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</si>
  <si>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</si>
  <si>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</si>
  <si>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</si>
  <si>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</si>
  <si>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</si>
  <si>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</si>
  <si>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</si>
  <si>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</si>
  <si>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</si>
  <si>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</si>
  <si>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</si>
  <si>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</si>
  <si>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</si>
  <si>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</si>
  <si>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</si>
  <si>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</si>
  <si>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</si>
  <si>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</si>
  <si>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</si>
  <si>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</si>
  <si>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</si>
  <si>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</si>
  <si>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</si>
  <si>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</si>
  <si>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</si>
  <si>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</si>
  <si>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</si>
  <si>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</si>
  <si>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</si>
  <si>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</si>
  <si>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</si>
  <si>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</si>
  <si>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</si>
  <si>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</si>
  <si>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</si>
  <si>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</si>
  <si>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</si>
  <si>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</si>
  <si>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</si>
  <si>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</si>
  <si>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</si>
  <si>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</si>
  <si>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</si>
  <si>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</si>
  <si>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</si>
  <si>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</si>
  <si>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</si>
  <si>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</si>
  <si>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</si>
  <si>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</si>
  <si>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</si>
  <si>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</si>
  <si>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</si>
  <si>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</si>
  <si>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</si>
  <si>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</si>
  <si>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</si>
  <si>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</si>
  <si>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</si>
  <si>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</si>
  <si>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</si>
  <si>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</si>
  <si>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</si>
  <si>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</si>
  <si>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</si>
  <si>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</si>
  <si>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</si>
  <si>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</si>
  <si>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</si>
  <si>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</si>
  <si>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</si>
  <si>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</si>
  <si>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</si>
  <si>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</si>
  <si>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</si>
  <si>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</si>
  <si>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</si>
  <si>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</si>
  <si>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</si>
  <si>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</si>
  <si>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</si>
  <si>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</si>
  <si>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</si>
  <si>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</si>
  <si>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</si>
  <si>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</si>
  <si>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</si>
  <si>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</si>
  <si>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</si>
  <si>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</si>
  <si>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</si>
  <si>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</si>
  <si>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</si>
  <si>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</si>
  <si>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</si>
  <si>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</si>
  <si>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</si>
  <si>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</si>
  <si>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</si>
  <si>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</si>
  <si>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</si>
  <si>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</si>
  <si>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</si>
  <si>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</si>
  <si>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</si>
  <si>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</si>
  <si>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</si>
  <si>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</si>
  <si>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</si>
  <si>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</si>
  <si>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</si>
  <si>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</si>
  <si>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</si>
  <si>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</si>
  <si>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</si>
  <si>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</si>
  <si>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</si>
  <si>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</si>
  <si>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</si>
  <si>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</si>
  <si>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</si>
  <si>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</si>
  <si>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</si>
  <si>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</si>
  <si>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</si>
  <si>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</si>
  <si>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</si>
  <si>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</si>
  <si>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</si>
  <si>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</si>
  <si>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</si>
  <si>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</si>
  <si>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</si>
  <si>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</si>
  <si>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</si>
  <si>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</si>
  <si>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</si>
  <si>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</si>
  <si>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</si>
  <si>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</si>
  <si>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</si>
  <si>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</si>
  <si>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</si>
  <si>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</si>
  <si>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</si>
  <si>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</si>
  <si>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</si>
  <si>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</si>
  <si>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</si>
  <si>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</si>
  <si>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</si>
  <si>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</si>
  <si>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</si>
  <si>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</si>
  <si>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</si>
  <si>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</si>
  <si>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</si>
  <si>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</si>
  <si>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</si>
  <si>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</si>
  <si>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</si>
  <si>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</si>
  <si>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</si>
  <si>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</si>
  <si>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</si>
  <si>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</si>
  <si>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</si>
  <si>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</si>
  <si>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</si>
  <si>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</si>
  <si>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</si>
  <si>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</si>
  <si>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</si>
  <si>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</si>
  <si>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</si>
  <si>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</si>
  <si>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</si>
  <si>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</si>
  <si>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</si>
  <si>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</si>
  <si>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</si>
  <si>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</si>
  <si>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</si>
  <si>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</si>
  <si>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</si>
  <si>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</si>
  <si>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</si>
  <si>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</si>
  <si>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</si>
  <si>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</si>
  <si>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</si>
  <si>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</si>
  <si>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</si>
  <si>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</si>
  <si>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</si>
  <si>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</si>
  <si>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</si>
  <si>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</si>
  <si>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</si>
  <si>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</si>
  <si>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</si>
  <si>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</si>
  <si>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</si>
  <si>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</si>
  <si>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</si>
  <si>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</si>
  <si>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</si>
  <si>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</si>
  <si>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</si>
  <si>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</si>
  <si>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</si>
  <si>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</si>
  <si>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</si>
  <si>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</si>
  <si>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</si>
  <si>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</si>
  <si>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</si>
  <si>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</si>
  <si>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</si>
  <si>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</si>
  <si>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</si>
  <si>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</si>
  <si>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</si>
  <si>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</si>
  <si>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</si>
  <si>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</si>
  <si>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</si>
  <si>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</si>
  <si>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</si>
  <si>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</si>
  <si>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</si>
  <si>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</si>
  <si>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</si>
  <si>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</si>
  <si>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</si>
  <si>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</si>
  <si>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</si>
  <si>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</si>
  <si>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</si>
  <si>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</si>
  <si>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</si>
  <si>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</si>
  <si>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</si>
  <si>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</si>
  <si>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</si>
  <si>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</si>
  <si>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</si>
  <si>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</si>
  <si>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</si>
  <si>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</si>
  <si>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</si>
  <si>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</si>
  <si>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</si>
  <si>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</si>
  <si>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</si>
  <si>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</si>
  <si>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</si>
  <si>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</si>
  <si>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</si>
  <si>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</si>
  <si>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</si>
  <si>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</si>
  <si>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</si>
  <si>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</si>
  <si>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</si>
  <si>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</si>
  <si>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</si>
  <si>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</si>
  <si>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</si>
  <si>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</si>
  <si>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</si>
  <si>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</si>
  <si>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</si>
  <si>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</si>
  <si>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</si>
  <si>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</si>
  <si>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</si>
  <si>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</si>
  <si>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</si>
  <si>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</si>
  <si>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</si>
  <si>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</si>
  <si>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</si>
  <si>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</si>
  <si>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</si>
  <si>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</si>
  <si>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</si>
  <si>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</si>
  <si>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</si>
  <si>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</si>
  <si>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</si>
  <si>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</si>
  <si>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</si>
  <si>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</si>
  <si>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</si>
  <si>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</si>
  <si>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</si>
  <si>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</si>
  <si>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</si>
  <si>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</si>
  <si>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</si>
  <si>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</si>
  <si>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</si>
  <si>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</si>
  <si>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</si>
  <si>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</si>
  <si>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</si>
  <si>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</si>
  <si>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</si>
  <si>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</si>
  <si>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</si>
  <si>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</si>
  <si>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</si>
  <si>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</si>
  <si>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</si>
  <si>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</si>
  <si>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</si>
  <si>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</si>
  <si>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</si>
  <si>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</si>
  <si>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</si>
  <si>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</si>
  <si>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</si>
  <si>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</si>
  <si>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</si>
  <si>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</si>
  <si>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</si>
  <si>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</si>
  <si>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</si>
  <si>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</si>
  <si>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</si>
  <si>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</si>
  <si>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</si>
  <si>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</si>
  <si>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</si>
  <si>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</si>
  <si>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</si>
  <si>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</si>
  <si>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</si>
  <si>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</si>
  <si>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</si>
  <si>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</si>
  <si>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</si>
  <si>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</si>
  <si>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</si>
  <si>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</si>
  <si>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</si>
  <si>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</si>
  <si>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</si>
  <si>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</si>
  <si>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</si>
  <si>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</si>
  <si>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</si>
  <si>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</si>
  <si>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</si>
  <si>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</si>
  <si>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</si>
  <si>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</si>
  <si>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</si>
  <si>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</si>
  <si>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</si>
  <si>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</si>
  <si>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</si>
  <si>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</si>
  <si>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</si>
  <si>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</si>
  <si>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</si>
  <si>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</si>
  <si>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</si>
  <si>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</si>
  <si>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</si>
  <si>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</si>
  <si>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</si>
  <si>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</si>
  <si>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</si>
  <si>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</si>
  <si>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</si>
  <si>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</si>
  <si>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</si>
  <si>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</si>
  <si>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</si>
  <si>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</si>
  <si>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</si>
  <si>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</si>
  <si>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</si>
  <si>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</si>
  <si>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</si>
  <si>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</si>
  <si>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</si>
  <si>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</si>
  <si>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</si>
  <si>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</si>
  <si>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</si>
  <si>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</si>
  <si>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</si>
  <si>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</si>
  <si>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</si>
  <si>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</si>
  <si>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</si>
  <si>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</si>
  <si>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</si>
  <si>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</si>
  <si>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</si>
  <si>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</si>
  <si>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</si>
  <si>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</si>
  <si>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</si>
  <si>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</si>
  <si>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</si>
  <si>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</si>
  <si>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</si>
  <si>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</si>
  <si>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</si>
  <si>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</si>
  <si>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</si>
  <si>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</si>
  <si>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</si>
  <si>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</si>
  <si>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</si>
  <si>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</si>
  <si>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</si>
  <si>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</si>
  <si>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</si>
  <si>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</si>
  <si>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</si>
  <si>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</si>
  <si>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</si>
  <si>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</si>
  <si>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</si>
  <si>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</si>
  <si>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</si>
  <si>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</si>
  <si>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</si>
  <si>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</si>
  <si>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</si>
  <si>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</si>
  <si>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</si>
  <si>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</si>
  <si>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</si>
  <si>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</si>
  <si>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</si>
  <si>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</si>
  <si>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</si>
  <si>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</si>
  <si>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</si>
  <si>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</si>
  <si>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</si>
  <si>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</si>
  <si>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</si>
  <si>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</si>
  <si>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</si>
  <si>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</si>
  <si>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</si>
  <si>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</si>
  <si>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</si>
  <si>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</si>
  <si>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</si>
  <si>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</si>
  <si>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</si>
  <si>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</si>
  <si>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</si>
  <si>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</si>
  <si>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</si>
  <si>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</si>
  <si>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</si>
  <si>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</si>
  <si>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</si>
  <si>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</si>
  <si>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</si>
  <si>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</si>
  <si>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</si>
  <si>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</si>
  <si>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</si>
  <si>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</si>
  <si>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</si>
  <si>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</si>
  <si>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</si>
  <si>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</si>
  <si>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</si>
  <si>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</si>
  <si>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</si>
  <si>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</si>
  <si>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</si>
  <si>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</si>
  <si>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</si>
  <si>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</si>
  <si>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</si>
  <si>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</si>
  <si>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</si>
  <si>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</si>
  <si>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</si>
  <si>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</si>
  <si>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</si>
  <si>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</si>
  <si>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</si>
  <si>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</si>
  <si>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</si>
  <si>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</si>
  <si>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</si>
  <si>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</si>
  <si>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</si>
  <si>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</si>
  <si>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</si>
  <si>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</si>
  <si>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</si>
  <si>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</si>
  <si>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</si>
  <si>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</si>
  <si>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</si>
  <si>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</si>
  <si>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</si>
  <si>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</si>
  <si>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</si>
  <si>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</si>
  <si>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</si>
  <si>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</si>
  <si>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</si>
  <si>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</si>
  <si>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</si>
  <si>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</si>
  <si>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</si>
  <si>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</si>
  <si>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</si>
  <si>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</si>
  <si>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</si>
  <si>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</si>
  <si>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</si>
  <si>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</si>
  <si>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</si>
  <si>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</si>
  <si>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</si>
  <si>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</si>
  <si>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</si>
  <si>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</si>
  <si>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</si>
  <si>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</si>
  <si>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</si>
  <si>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</si>
  <si>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</si>
  <si>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</si>
  <si>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</si>
  <si>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</si>
  <si>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</si>
  <si>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</si>
  <si>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</si>
  <si>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</si>
  <si>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</si>
  <si>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</si>
  <si>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</si>
  <si>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</si>
  <si>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</si>
  <si>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</si>
  <si>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</si>
  <si>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</si>
  <si>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</si>
  <si>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</si>
  <si>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</si>
  <si>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</si>
  <si>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</si>
  <si>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</si>
  <si>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</si>
  <si>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</si>
  <si>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</si>
  <si>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</si>
  <si>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</si>
  <si>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</si>
  <si>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</si>
  <si>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</si>
  <si>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</si>
  <si>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</si>
  <si>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</si>
  <si>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</si>
  <si>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</si>
  <si>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</si>
  <si>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</si>
  <si>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</si>
  <si>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</si>
  <si>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</si>
  <si>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</si>
  <si>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</si>
  <si>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</si>
  <si>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</si>
  <si>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</si>
  <si>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</si>
  <si>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</si>
  <si>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</si>
  <si>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</si>
  <si>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</si>
  <si>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</si>
  <si>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</si>
  <si>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</si>
  <si>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</si>
  <si>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</si>
  <si>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</si>
  <si>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</si>
  <si>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</si>
  <si>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</si>
  <si>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</si>
  <si>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</si>
  <si>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</si>
  <si>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</si>
  <si>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</si>
  <si>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</si>
  <si>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</si>
  <si>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</si>
  <si>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</si>
  <si>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</si>
  <si>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</si>
  <si>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</si>
  <si>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</si>
  <si>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</si>
  <si>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</si>
  <si>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</si>
  <si>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</si>
  <si>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</si>
  <si>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</si>
  <si>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</si>
  <si>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</si>
  <si>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</si>
  <si>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</si>
  <si>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</si>
  <si>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</si>
  <si>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</si>
  <si>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</si>
  <si>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</si>
  <si>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</si>
  <si>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</si>
  <si>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</si>
  <si>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</si>
  <si>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</si>
  <si>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</si>
  <si>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</si>
  <si>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</si>
  <si>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</si>
  <si>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</si>
  <si>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</si>
  <si>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</si>
  <si>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</si>
  <si>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</si>
  <si>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</si>
  <si>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</si>
  <si>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</si>
  <si>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</si>
  <si>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</si>
  <si>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</si>
  <si>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</si>
  <si>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</si>
  <si>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</si>
  <si>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</si>
  <si>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</si>
  <si>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</si>
  <si>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</si>
  <si>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</si>
  <si>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</si>
  <si>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</si>
  <si>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</si>
  <si>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</si>
  <si>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</si>
  <si>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</si>
  <si>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</si>
  <si>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</si>
  <si>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</si>
  <si>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</si>
  <si>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</si>
  <si>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</si>
  <si>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</si>
  <si>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</si>
  <si>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</si>
  <si>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</si>
  <si>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</si>
  <si>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</si>
  <si>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</si>
  <si>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</si>
  <si>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</si>
  <si>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</si>
  <si>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</si>
  <si>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</si>
  <si>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</si>
  <si>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</si>
  <si>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</si>
  <si>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</si>
  <si>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</si>
  <si>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</si>
  <si>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</si>
  <si>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</si>
  <si>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</si>
  <si>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</si>
  <si>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</si>
  <si>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</si>
  <si>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</si>
  <si>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</si>
  <si>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</si>
  <si>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</si>
  <si>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</si>
  <si>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</si>
  <si>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</si>
  <si>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</si>
  <si>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</si>
  <si>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</si>
  <si>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</si>
  <si>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</si>
  <si>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</si>
  <si>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</si>
  <si>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</si>
  <si>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</si>
  <si>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</si>
  <si>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</si>
  <si>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</si>
  <si>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</si>
  <si>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</si>
  <si>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</si>
  <si>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</si>
  <si>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</si>
  <si>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</si>
  <si>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</si>
  <si>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</si>
  <si>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</si>
  <si>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</si>
  <si>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</si>
  <si>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</si>
  <si>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</si>
  <si>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</si>
  <si>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</si>
  <si>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</si>
  <si>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</si>
  <si>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</si>
  <si>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</si>
  <si>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</si>
  <si>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</si>
  <si>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</si>
  <si>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</si>
  <si>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</si>
  <si>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</si>
  <si>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</si>
  <si>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</si>
  <si>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</si>
  <si>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</si>
  <si>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</si>
  <si>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</si>
  <si>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</si>
  <si>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</si>
  <si>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</si>
  <si>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</si>
  <si>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</si>
  <si>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</si>
  <si>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</si>
  <si>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</si>
  <si>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</si>
  <si>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</si>
  <si>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</si>
  <si>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</si>
  <si>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</si>
  <si>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</si>
  <si>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</si>
  <si>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</si>
  <si>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</si>
  <si>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</si>
  <si>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</si>
  <si>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</si>
  <si>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</si>
  <si>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</si>
  <si>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</si>
  <si>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</si>
  <si>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</si>
  <si>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</si>
  <si>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</si>
  <si>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</si>
  <si>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</si>
  <si>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</si>
  <si>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</si>
  <si>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</si>
  <si>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</si>
  <si>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</si>
  <si>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</si>
  <si>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</si>
  <si>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</si>
  <si>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</si>
  <si>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</si>
  <si>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</si>
  <si>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</si>
  <si>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</si>
  <si>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</si>
  <si>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</si>
  <si>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</si>
  <si>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</si>
  <si>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</si>
  <si>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</si>
  <si>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</si>
  <si>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</si>
  <si>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</si>
  <si>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</si>
  <si>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</si>
  <si>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</si>
  <si>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</si>
  <si>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</si>
  <si>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</si>
  <si>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</si>
  <si>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</si>
  <si>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</si>
  <si>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</si>
  <si>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</si>
  <si>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</si>
  <si>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</si>
  <si>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</si>
  <si>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</si>
  <si>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</si>
  <si>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</si>
  <si>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</si>
  <si>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</si>
  <si>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</si>
  <si>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</si>
  <si>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</si>
  <si>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</si>
  <si>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</si>
  <si>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</si>
  <si>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</si>
  <si>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</si>
  <si>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</si>
  <si>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</si>
  <si>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</si>
  <si>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</si>
  <si>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</si>
  <si>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</si>
  <si>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</si>
  <si>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</si>
  <si>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</si>
  <si>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</si>
  <si>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</si>
  <si>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</si>
  <si>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</si>
  <si>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</si>
  <si>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</si>
  <si>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</si>
  <si>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</si>
  <si>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</si>
  <si>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</si>
  <si>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</si>
  <si>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</si>
  <si>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</si>
  <si>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</si>
  <si>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</si>
  <si>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</si>
  <si>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</si>
  <si>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</si>
  <si>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</si>
  <si>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</si>
  <si>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</si>
  <si>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</si>
  <si>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</si>
  <si>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</si>
  <si>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</si>
  <si>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</si>
  <si>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</si>
  <si>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</si>
  <si>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</si>
  <si>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</si>
  <si>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</si>
  <si>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</si>
  <si>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</si>
  <si>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</si>
  <si>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</si>
  <si>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</si>
  <si>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</si>
  <si>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</si>
  <si>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</si>
  <si>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</si>
  <si>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</si>
  <si>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</si>
  <si>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</si>
  <si>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</si>
  <si>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</si>
  <si>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</si>
  <si>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</si>
  <si>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</si>
  <si>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</si>
  <si>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</si>
  <si>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</si>
  <si>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</si>
  <si>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</si>
  <si>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</si>
  <si>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</si>
  <si>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</si>
  <si>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</si>
  <si>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</si>
  <si>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</si>
  <si>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</si>
  <si>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</si>
  <si>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</si>
  <si>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</si>
  <si>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</si>
  <si>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</si>
  <si>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</si>
  <si>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</si>
  <si>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</si>
  <si>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</si>
  <si>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</si>
  <si>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</si>
  <si>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</si>
  <si>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</si>
  <si>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</si>
  <si>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</si>
  <si>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</si>
  <si>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</si>
  <si>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</si>
  <si>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</si>
  <si>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</si>
  <si>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</si>
  <si>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</si>
  <si>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</si>
  <si>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</si>
  <si>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</si>
  <si>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</si>
  <si>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</si>
  <si>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</si>
  <si>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</si>
  <si>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</si>
  <si>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</si>
  <si>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</si>
  <si>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</si>
  <si>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</si>
  <si>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</si>
  <si>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</si>
  <si>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</si>
  <si>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</si>
  <si>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</si>
  <si>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</si>
  <si>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</si>
  <si>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</si>
  <si>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</si>
  <si>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</si>
  <si>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</si>
  <si>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</si>
  <si>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</si>
  <si>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</si>
  <si>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</si>
  <si>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</si>
  <si>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</si>
  <si>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</si>
  <si>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</si>
  <si>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</si>
  <si>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</si>
  <si>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</si>
  <si>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</si>
  <si>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</si>
  <si>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</si>
  <si>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</si>
  <si>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</si>
  <si>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</si>
  <si>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</si>
  <si>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</si>
  <si>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</si>
  <si>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</si>
  <si>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</si>
  <si>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</si>
  <si>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</si>
  <si>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</si>
  <si>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</si>
  <si>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</si>
  <si>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</si>
  <si>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</si>
  <si>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</si>
  <si>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</si>
  <si>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</si>
  <si>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</si>
  <si>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</si>
  <si>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</si>
  <si>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</si>
  <si>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</si>
  <si>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</si>
  <si>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</si>
  <si>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</si>
  <si>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</si>
  <si>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</si>
  <si>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</si>
  <si>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</si>
  <si>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</si>
  <si>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</si>
  <si>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</si>
  <si>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</si>
  <si>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</si>
  <si>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</si>
  <si>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</si>
  <si>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</si>
  <si>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</si>
  <si>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</si>
  <si>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</si>
  <si>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</si>
  <si>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</si>
  <si>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</si>
  <si>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</si>
  <si>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</si>
  <si>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</si>
  <si>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</si>
  <si>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</si>
  <si>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</si>
  <si>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</si>
  <si>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</si>
  <si>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</si>
  <si>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</si>
  <si>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</si>
  <si>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</si>
  <si>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</si>
  <si>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</si>
  <si>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</si>
  <si>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</si>
  <si>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</si>
  <si>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</si>
  <si>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</si>
  <si>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</si>
  <si>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</si>
  <si>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</si>
  <si>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</si>
  <si>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</si>
  <si>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</si>
  <si>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</si>
  <si>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</si>
  <si>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</si>
  <si>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</si>
  <si>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</si>
  <si>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</si>
  <si>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</si>
  <si>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</si>
  <si>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</si>
  <si>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</si>
  <si>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</si>
  <si>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</si>
  <si>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</si>
  <si>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</si>
  <si>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</si>
  <si>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</si>
  <si>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</si>
  <si>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</si>
  <si>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</si>
  <si>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</si>
  <si>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</si>
  <si>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</si>
  <si>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</si>
  <si>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</si>
  <si>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</si>
  <si>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</si>
  <si>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</si>
  <si>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</si>
  <si>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</si>
  <si>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</si>
  <si>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</si>
  <si>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</si>
  <si>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</si>
  <si>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</si>
  <si>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</si>
  <si>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</si>
  <si>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</si>
  <si>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</si>
  <si>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</si>
  <si>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</si>
  <si>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</si>
  <si>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</si>
  <si>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</si>
  <si>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</si>
  <si>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</si>
  <si>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</si>
  <si>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</si>
  <si>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</si>
  <si>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</si>
  <si>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</si>
  <si>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</si>
  <si>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</si>
  <si>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</si>
  <si>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</si>
  <si>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</si>
  <si>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</si>
  <si>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</si>
  <si>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</si>
  <si>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</si>
  <si>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</si>
  <si>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</si>
  <si>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</si>
  <si>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</si>
  <si>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</si>
  <si>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</si>
  <si>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</si>
  <si>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</si>
  <si>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</si>
  <si>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</si>
  <si>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</si>
  <si>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</si>
  <si>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</si>
  <si>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</si>
  <si>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</si>
  <si>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</si>
  <si>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</si>
  <si>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</si>
  <si>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</si>
  <si>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</si>
  <si>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</si>
  <si>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</si>
  <si>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</si>
  <si>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</si>
  <si>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</si>
  <si>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</si>
  <si>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</si>
  <si>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</si>
  <si>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</si>
  <si>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</si>
  <si>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</si>
  <si>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</si>
  <si>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</si>
  <si>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</si>
  <si>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</si>
  <si>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</si>
  <si>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</si>
  <si>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</si>
  <si>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</si>
  <si>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</si>
  <si>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</si>
  <si>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</si>
  <si>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</si>
  <si>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</si>
  <si>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</si>
  <si>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</si>
  <si>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</si>
  <si>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</si>
  <si>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</si>
  <si>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</si>
  <si>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</si>
  <si>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</si>
  <si>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</si>
  <si>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</si>
  <si>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</si>
  <si>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</si>
  <si>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</si>
  <si>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</si>
  <si>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</si>
  <si>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</si>
  <si>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</si>
  <si>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</si>
  <si>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</si>
  <si>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</si>
  <si>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</si>
  <si>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</si>
  <si>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</si>
  <si>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</si>
  <si>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</si>
  <si>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</si>
  <si>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</si>
  <si>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</si>
  <si>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</si>
  <si>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</si>
  <si>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</si>
  <si>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</si>
  <si>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</si>
  <si>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</si>
  <si>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</si>
  <si>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</si>
  <si>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</si>
  <si>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</si>
  <si>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</si>
  <si>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</si>
  <si>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</si>
  <si>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</si>
  <si>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</si>
  <si>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</si>
  <si>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</si>
  <si>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</si>
  <si>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</si>
  <si>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</si>
  <si>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</si>
  <si>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</si>
  <si>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</si>
  <si>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</si>
  <si>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</si>
  <si>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</si>
  <si>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</si>
  <si>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</si>
  <si>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</si>
  <si>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</si>
  <si>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</si>
  <si>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</si>
  <si>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</si>
  <si>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</si>
  <si>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</si>
  <si>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</si>
  <si>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</si>
  <si>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</si>
  <si>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</si>
  <si>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</si>
  <si>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</si>
  <si>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</si>
  <si>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</si>
  <si>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</si>
  <si>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</si>
  <si>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</si>
  <si>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</si>
  <si>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</si>
  <si>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</si>
  <si>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</si>
  <si>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</si>
  <si>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</si>
  <si>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</si>
  <si>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</si>
  <si>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</si>
  <si>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</si>
  <si>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</si>
  <si>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</si>
  <si>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</si>
  <si>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</si>
  <si>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</si>
  <si>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</si>
  <si>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</si>
  <si>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</si>
  <si>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</si>
  <si>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</si>
  <si>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</si>
  <si>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</si>
  <si>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</si>
  <si>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</si>
  <si>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</si>
  <si>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</si>
  <si>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</si>
  <si>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</si>
  <si>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</si>
  <si>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</si>
  <si>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</si>
  <si>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</si>
  <si>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</si>
  <si>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</si>
  <si>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</si>
  <si>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</si>
  <si>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</si>
  <si>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</si>
  <si>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</si>
  <si>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</si>
  <si>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</si>
  <si>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</si>
  <si>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</si>
  <si>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</si>
  <si>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</si>
  <si>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</si>
  <si>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</si>
  <si>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</si>
  <si>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</si>
  <si>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</si>
  <si>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</si>
  <si>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</si>
  <si>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</si>
  <si>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</si>
  <si>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</si>
  <si>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</si>
  <si>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</si>
  <si>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</si>
  <si>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</si>
  <si>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</si>
  <si>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</si>
  <si>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</si>
  <si>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</si>
  <si>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</si>
  <si>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</si>
  <si>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</si>
  <si>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</si>
  <si>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</si>
  <si>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</si>
  <si>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</si>
  <si>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</si>
  <si>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</si>
  <si>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</si>
  <si>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</si>
  <si>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</si>
  <si>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</si>
  <si>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</si>
  <si>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</si>
  <si>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</si>
  <si>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</si>
  <si>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</si>
  <si>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</si>
  <si>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</si>
  <si>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</si>
  <si>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</si>
  <si>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</si>
  <si>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</si>
  <si>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</si>
  <si>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</si>
  <si>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</si>
  <si>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</si>
  <si>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</si>
  <si>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</si>
  <si>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</si>
  <si>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</si>
  <si>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</si>
  <si>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</si>
  <si>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</si>
  <si>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</si>
  <si>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</si>
  <si>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</si>
  <si>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</si>
  <si>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</si>
  <si>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</si>
  <si>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</si>
  <si>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</si>
  <si>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</si>
  <si>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</si>
  <si>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</si>
  <si>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</si>
  <si>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</si>
  <si>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</si>
  <si>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</si>
  <si>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</si>
  <si>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</si>
  <si>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</si>
  <si>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</si>
  <si>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</si>
  <si>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</si>
  <si>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</si>
  <si>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</si>
  <si>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</si>
  <si>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</si>
  <si>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</si>
  <si>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</si>
  <si>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</si>
  <si>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</si>
  <si>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</si>
  <si>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</si>
  <si>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</si>
  <si>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</si>
  <si>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</si>
  <si>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</si>
  <si>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</si>
  <si>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</si>
  <si>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</si>
  <si>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</si>
  <si>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</si>
  <si>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</si>
  <si>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</si>
  <si>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</si>
  <si>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</si>
  <si>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</si>
  <si>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</si>
  <si>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</si>
  <si>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</si>
  <si>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</si>
  <si>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</si>
  <si>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</si>
  <si>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</si>
  <si>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</si>
  <si>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</si>
  <si>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</si>
  <si>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</si>
  <si>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</si>
  <si>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</si>
  <si>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</si>
  <si>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</si>
  <si>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</si>
  <si>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</si>
  <si>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</si>
  <si>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</si>
  <si>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</si>
  <si>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</si>
  <si>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</si>
  <si>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</si>
  <si>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</si>
  <si>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</si>
  <si>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</si>
  <si>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</si>
  <si>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</si>
  <si>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</si>
  <si>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</si>
  <si>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</si>
  <si>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</si>
  <si>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</si>
  <si>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</si>
  <si>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</si>
  <si>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</si>
  <si>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</si>
  <si>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</si>
  <si>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</si>
  <si>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</si>
  <si>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</si>
  <si>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</si>
  <si>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</si>
  <si>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</si>
  <si>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</si>
  <si>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</si>
  <si>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</si>
  <si>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</si>
  <si>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</si>
  <si>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</si>
  <si>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</si>
  <si>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</si>
  <si>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</si>
  <si>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</si>
  <si>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</si>
  <si>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</si>
  <si>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</si>
  <si>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</si>
  <si>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</si>
  <si>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</si>
  <si>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</si>
  <si>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</si>
  <si>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</si>
  <si>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</si>
  <si>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</si>
  <si>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</si>
  <si>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</si>
  <si>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</si>
  <si>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</si>
  <si>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</si>
  <si>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</si>
  <si>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</si>
  <si>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</si>
  <si>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</si>
  <si>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</si>
  <si>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</si>
  <si>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</si>
  <si>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</si>
  <si>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</si>
  <si>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</si>
  <si>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</si>
  <si>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</si>
  <si>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</si>
  <si>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</si>
  <si>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</si>
  <si>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</si>
  <si>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</si>
  <si>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</si>
  <si>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</si>
  <si>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</si>
  <si>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</si>
  <si>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</si>
  <si>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</si>
  <si>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</si>
  <si>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</si>
  <si>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</si>
  <si>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</si>
  <si>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</si>
  <si>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</si>
  <si>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</si>
  <si>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</si>
  <si>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</si>
  <si>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</si>
  <si>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</si>
  <si>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</si>
  <si>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</si>
  <si>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</si>
  <si>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</si>
  <si>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</si>
  <si>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</si>
  <si>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</si>
  <si>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</si>
  <si>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</si>
  <si>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</si>
  <si>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</si>
  <si>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</si>
  <si>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</si>
  <si>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</si>
  <si>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</si>
  <si>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</si>
  <si>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</si>
  <si>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</si>
  <si>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</si>
  <si>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</si>
  <si>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</si>
  <si>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</si>
  <si>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</si>
  <si>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</si>
  <si>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</si>
  <si>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</si>
  <si>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</si>
  <si>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</si>
  <si>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</si>
  <si>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</si>
  <si>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</si>
  <si>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</si>
  <si>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</si>
  <si>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</si>
  <si>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</si>
  <si>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</si>
  <si>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</si>
  <si>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</si>
  <si>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</si>
  <si>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</si>
  <si>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</si>
  <si>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</si>
  <si>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</si>
  <si>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</si>
  <si>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</si>
  <si>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</si>
  <si>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</si>
  <si>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</si>
  <si>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</si>
  <si>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</si>
  <si>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</si>
  <si>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</si>
  <si>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</si>
  <si>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</si>
  <si>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</si>
  <si>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</si>
  <si>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</si>
  <si>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</si>
  <si>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</si>
  <si>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</si>
  <si>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</si>
  <si>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</si>
  <si>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</si>
  <si>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</si>
  <si>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</si>
  <si>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</si>
  <si>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</si>
  <si>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</si>
  <si>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</si>
  <si>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</si>
  <si>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</si>
  <si>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</si>
  <si>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</si>
  <si>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</si>
  <si>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</si>
  <si>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</si>
  <si>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</si>
  <si>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</si>
  <si>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</si>
  <si>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</si>
  <si>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</si>
  <si>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</si>
  <si>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</si>
  <si>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</si>
  <si>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</si>
  <si>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</si>
  <si>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</si>
  <si>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</si>
  <si>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</si>
  <si>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</si>
  <si>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</si>
  <si>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</si>
  <si>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</si>
  <si>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</si>
  <si>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</si>
  <si>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</si>
  <si>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</si>
  <si>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</si>
  <si>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</si>
  <si>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</si>
  <si>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</si>
  <si>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</si>
  <si>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</si>
  <si>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</si>
  <si>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</si>
  <si>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</si>
  <si>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</si>
  <si>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</si>
  <si>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</si>
  <si>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</si>
  <si>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</si>
  <si>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</si>
  <si>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</si>
  <si>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</si>
  <si>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</si>
  <si>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</si>
  <si>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</si>
  <si>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</si>
  <si>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</si>
  <si>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</si>
  <si>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</si>
  <si>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</si>
  <si>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</si>
  <si>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</si>
  <si>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</si>
  <si>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</si>
  <si>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</si>
  <si>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</si>
  <si>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</si>
  <si>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</si>
  <si>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</si>
  <si>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</si>
  <si>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</si>
  <si>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</si>
  <si>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</si>
  <si>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</si>
  <si>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</si>
  <si>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</si>
  <si>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</si>
  <si>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</si>
  <si>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</si>
  <si>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</si>
  <si>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</si>
  <si>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</si>
  <si>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</si>
  <si>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</si>
  <si>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</si>
  <si>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</si>
  <si>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</si>
  <si>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</si>
  <si>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</si>
  <si>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</si>
  <si>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</si>
  <si>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</si>
  <si>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</si>
  <si>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</si>
  <si>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</si>
  <si>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</si>
  <si>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</si>
  <si>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</si>
  <si>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</si>
  <si>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</si>
  <si>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</si>
  <si>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</si>
  <si>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</si>
  <si>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</si>
  <si>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</si>
  <si>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</si>
  <si>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</si>
  <si>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</si>
  <si>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</si>
  <si>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</si>
  <si>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</si>
  <si>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</si>
  <si>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</si>
  <si>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</si>
  <si>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</si>
  <si>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</si>
  <si>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</si>
  <si>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</si>
  <si>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</si>
  <si>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</si>
  <si>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</si>
  <si>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</si>
  <si>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</si>
  <si>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</si>
  <si>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</si>
  <si>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</si>
  <si>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</si>
  <si>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</si>
  <si>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</si>
  <si>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</si>
  <si>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</si>
  <si>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</si>
  <si>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</si>
  <si>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</si>
  <si>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</si>
  <si>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</si>
  <si>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</si>
  <si>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</si>
  <si>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</si>
  <si>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</si>
  <si>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</si>
  <si>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</si>
  <si>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</si>
  <si>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</si>
  <si>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</si>
  <si>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</si>
  <si>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</si>
  <si>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</si>
  <si>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</si>
  <si>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</si>
  <si>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</si>
  <si>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</si>
  <si>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</si>
  <si>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</si>
  <si>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</si>
  <si>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</si>
  <si>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</si>
  <si>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</si>
  <si>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</si>
  <si>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</si>
  <si>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</si>
  <si>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</si>
  <si>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</si>
  <si>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</si>
  <si>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</si>
  <si>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</si>
  <si>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</si>
  <si>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</si>
  <si>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</si>
  <si>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</si>
  <si>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</si>
  <si>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</si>
  <si>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</si>
  <si>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</si>
  <si>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</si>
  <si>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</si>
  <si>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</si>
  <si>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</si>
  <si>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</si>
  <si>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</si>
  <si>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</si>
  <si>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</si>
  <si>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</si>
  <si>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</si>
  <si>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</si>
  <si>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</si>
  <si>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</si>
  <si>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</si>
  <si>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</si>
  <si>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</si>
  <si>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</si>
  <si>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</si>
  <si>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</si>
  <si>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</si>
  <si>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</si>
  <si>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</si>
  <si>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</si>
  <si>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</si>
  <si>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</si>
  <si>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</si>
  <si>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</si>
  <si>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</si>
  <si>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</si>
  <si>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</si>
  <si>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</si>
  <si>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</si>
  <si>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</si>
  <si>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</si>
  <si>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</si>
  <si>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</si>
  <si>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</si>
  <si>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</si>
  <si>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</si>
  <si>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</si>
  <si>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</si>
  <si>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</si>
  <si>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</si>
  <si>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</si>
  <si>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</si>
  <si>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</si>
  <si>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</si>
  <si>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</si>
  <si>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</si>
  <si>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</si>
  <si>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</si>
  <si>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</si>
  <si>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</si>
  <si>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</si>
  <si>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</si>
  <si>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</si>
  <si>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</si>
  <si>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</si>
  <si>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</si>
  <si>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</si>
  <si>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</si>
  <si>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</si>
  <si>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</si>
  <si>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</si>
  <si>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</si>
  <si>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</si>
  <si>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</si>
  <si>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</si>
  <si>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</si>
  <si>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</si>
  <si>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</si>
  <si>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</si>
  <si>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</si>
  <si>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</si>
  <si>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</si>
  <si>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</si>
  <si>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</si>
  <si>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</si>
  <si>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</si>
  <si>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</si>
  <si>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</si>
  <si>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</si>
  <si>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</si>
  <si>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</si>
  <si>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</si>
  <si>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</si>
  <si>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</si>
  <si>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</si>
  <si>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</si>
  <si>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</si>
  <si>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</si>
  <si>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</si>
  <si>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</si>
  <si>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</si>
  <si>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</si>
  <si>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</si>
  <si>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</si>
  <si>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</si>
  <si>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</si>
  <si>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</si>
  <si>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</si>
  <si>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</si>
  <si>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</si>
  <si>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</si>
  <si>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</si>
  <si>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</si>
  <si>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</si>
  <si>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</si>
  <si>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</si>
  <si>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</si>
  <si>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</si>
  <si>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</si>
  <si>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</si>
  <si>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</si>
  <si>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</si>
  <si>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</si>
  <si>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</si>
  <si>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</si>
  <si>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</si>
  <si>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</si>
  <si>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</si>
  <si>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</si>
  <si>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</si>
  <si>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</si>
  <si>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</si>
  <si>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</si>
  <si>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</si>
  <si>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</si>
  <si>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</si>
  <si>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</si>
  <si>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</si>
  <si>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</si>
  <si>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</si>
  <si>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</si>
  <si>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</si>
  <si>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</si>
  <si>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</si>
  <si>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</si>
  <si>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</si>
  <si>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</si>
  <si>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</si>
  <si>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</si>
  <si>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</si>
  <si>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</si>
  <si>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</si>
  <si>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</si>
  <si>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</si>
  <si>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</si>
  <si>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</si>
  <si>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</si>
  <si>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</si>
  <si>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</si>
  <si>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</si>
  <si>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</si>
  <si>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</si>
  <si>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</si>
  <si>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</si>
  <si>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</si>
  <si>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</si>
  <si>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</si>
  <si>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</si>
  <si>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</si>
  <si>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</si>
  <si>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</si>
  <si>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</si>
  <si>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</si>
  <si>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</si>
  <si>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</si>
  <si>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</si>
  <si>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</si>
  <si>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</si>
  <si>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</si>
  <si>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</si>
  <si>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</si>
  <si>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</si>
  <si>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</si>
  <si>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</si>
  <si>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</si>
  <si>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</si>
  <si>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</si>
  <si>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</si>
  <si>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</si>
  <si>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</si>
  <si>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</si>
  <si>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</si>
  <si>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</si>
  <si>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</si>
  <si>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</si>
  <si>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</si>
  <si>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</si>
  <si>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</si>
  <si>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</si>
  <si>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</si>
  <si>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</si>
  <si>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</si>
  <si>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</si>
  <si>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</si>
  <si>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</si>
  <si>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</si>
  <si>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</si>
  <si>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</si>
  <si>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</si>
  <si>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</si>
  <si>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</si>
  <si>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</si>
  <si>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</si>
  <si>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</si>
  <si>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</si>
  <si>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</si>
  <si>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</si>
  <si>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</si>
  <si>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</si>
  <si>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</si>
  <si>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</si>
  <si>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</si>
  <si>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</si>
  <si>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</si>
  <si>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</si>
  <si>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</si>
  <si>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</si>
  <si>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</si>
  <si>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</si>
  <si>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</si>
  <si>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</si>
  <si>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</si>
  <si>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</si>
  <si>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</si>
  <si>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</si>
  <si>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</si>
  <si>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</si>
  <si>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</si>
  <si>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</si>
  <si>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</si>
  <si>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</si>
  <si>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</si>
  <si>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</si>
  <si>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</si>
  <si>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</si>
  <si>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</si>
  <si>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</si>
  <si>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</si>
  <si>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</si>
  <si>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</si>
  <si>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</si>
  <si>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</si>
  <si>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</si>
  <si>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</si>
  <si>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</si>
  <si>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</si>
  <si>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</si>
  <si>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</si>
  <si>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</si>
  <si>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</si>
  <si>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</si>
  <si>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</si>
  <si>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</si>
  <si>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</si>
  <si>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</si>
  <si>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</si>
  <si>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</si>
  <si>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</si>
  <si>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</si>
  <si>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</si>
  <si>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</si>
  <si>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</si>
  <si>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</si>
  <si>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</si>
  <si>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</si>
  <si>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</si>
  <si>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</si>
  <si>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</si>
  <si>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</si>
  <si>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</si>
  <si>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</si>
  <si>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</si>
  <si>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</si>
  <si>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</si>
  <si>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</si>
  <si>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</si>
  <si>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</si>
  <si>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</si>
  <si>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</si>
  <si>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</si>
  <si>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</si>
  <si>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</si>
  <si>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</si>
  <si>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</si>
  <si>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</si>
  <si>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</si>
  <si>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</si>
  <si>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</si>
  <si>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</si>
  <si>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</si>
  <si>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</si>
  <si>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</si>
  <si>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</si>
  <si>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</si>
  <si>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</si>
  <si>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</si>
  <si>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</si>
  <si>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</si>
  <si>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</si>
  <si>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</si>
  <si>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</si>
  <si>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</si>
  <si>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</si>
  <si>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</si>
  <si>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</si>
  <si>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</si>
  <si>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</si>
  <si>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</si>
  <si>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</si>
  <si>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</si>
  <si>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</si>
  <si>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</si>
  <si>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</si>
  <si>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</si>
  <si>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</si>
  <si>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</si>
  <si>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</si>
  <si>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</si>
  <si>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</si>
  <si>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</si>
  <si>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</si>
  <si>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</si>
  <si>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</si>
  <si>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</si>
  <si>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</si>
  <si>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</si>
  <si>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</si>
  <si>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</si>
  <si>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</si>
  <si>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</si>
  <si>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</si>
  <si>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</si>
  <si>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</si>
  <si>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</si>
  <si>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</si>
  <si>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</si>
  <si>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</si>
  <si>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</si>
  <si>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</si>
  <si>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</si>
  <si>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</si>
  <si>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</si>
  <si>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</si>
  <si>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</si>
  <si>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</si>
  <si>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</si>
  <si>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</si>
  <si>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</si>
  <si>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</si>
  <si>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</si>
  <si>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</si>
  <si>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</si>
  <si>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</si>
  <si>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</si>
  <si>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</si>
  <si>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</si>
  <si>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</si>
  <si>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</si>
  <si>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</si>
  <si>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</si>
  <si>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</si>
  <si>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</si>
  <si>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</si>
  <si>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</si>
  <si>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</si>
  <si>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</si>
  <si>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</si>
  <si>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</si>
  <si>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</si>
  <si>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</si>
  <si>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</si>
  <si>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</si>
  <si>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</si>
  <si>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</si>
  <si>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</si>
  <si>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</si>
  <si>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</si>
  <si>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</si>
  <si>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</si>
  <si>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</si>
  <si>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</si>
  <si>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</si>
  <si>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</si>
  <si>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</si>
  <si>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</si>
  <si>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</si>
  <si>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</si>
  <si>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</si>
  <si>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</si>
  <si>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</si>
  <si>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</si>
  <si>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</si>
  <si>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</si>
  <si>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</si>
  <si>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</si>
  <si>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</si>
  <si>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</si>
  <si>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</si>
  <si>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</si>
  <si>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</si>
  <si>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</si>
  <si>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</si>
  <si>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</si>
  <si>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</si>
  <si>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</si>
  <si>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</si>
  <si>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</si>
  <si>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</si>
  <si>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</si>
  <si>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</si>
  <si>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</si>
  <si>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</si>
  <si>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</si>
  <si>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</si>
  <si>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</si>
  <si>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</si>
  <si>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</si>
  <si>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</si>
  <si>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</si>
  <si>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</si>
  <si>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</si>
  <si>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</si>
  <si>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</si>
  <si>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</si>
  <si>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</si>
  <si>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</si>
  <si>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</si>
  <si>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</si>
  <si>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</si>
  <si>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</si>
  <si>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</si>
  <si>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</si>
  <si>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</si>
  <si>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</si>
  <si>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</si>
  <si>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</si>
  <si>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</si>
  <si>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</si>
  <si>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</si>
  <si>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</si>
  <si>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</si>
  <si>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</si>
  <si>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</si>
  <si>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</si>
  <si>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</si>
  <si>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</si>
  <si>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</si>
  <si>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</si>
  <si>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</si>
  <si>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</si>
  <si>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</si>
  <si>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</si>
  <si>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</si>
  <si>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</si>
  <si>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</si>
  <si>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</si>
  <si>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</si>
  <si>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</si>
  <si>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</si>
  <si>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</si>
  <si>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</si>
  <si>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</si>
  <si>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</si>
  <si>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</si>
  <si>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</si>
  <si>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</si>
  <si>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</si>
  <si>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</si>
  <si>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</si>
  <si>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</si>
  <si>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</si>
  <si>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</si>
  <si>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</si>
  <si>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</si>
  <si>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</si>
  <si>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</si>
  <si>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</si>
  <si>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</si>
  <si>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</si>
  <si>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</si>
  <si>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</si>
  <si>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</si>
  <si>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</si>
  <si>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</si>
  <si>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</si>
  <si>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</si>
  <si>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</si>
  <si>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</si>
  <si>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</si>
  <si>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</si>
  <si>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</si>
  <si>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</si>
  <si>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</si>
  <si>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</si>
  <si>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</si>
  <si>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</si>
  <si>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</si>
  <si>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</si>
  <si>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</si>
  <si>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</si>
  <si>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</si>
  <si>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</si>
  <si>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</si>
  <si>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</si>
  <si>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</si>
  <si>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</si>
  <si>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</si>
  <si>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</si>
  <si>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</si>
  <si>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</si>
  <si>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</si>
  <si>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</si>
  <si>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</si>
  <si>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</si>
  <si>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</si>
  <si>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</si>
  <si>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</si>
  <si>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</si>
  <si>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</si>
  <si>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</si>
  <si>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</si>
  <si>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</si>
  <si>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</si>
  <si>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</si>
  <si>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</si>
  <si>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</si>
  <si>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</si>
  <si>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</si>
  <si>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</si>
  <si>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</si>
  <si>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</si>
  <si>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</si>
  <si>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</si>
  <si>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</si>
  <si>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</si>
  <si>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</si>
  <si>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</si>
  <si>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</si>
  <si>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</si>
  <si>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</si>
  <si>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</si>
  <si>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</si>
  <si>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</si>
  <si>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</si>
  <si>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</si>
  <si>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</si>
  <si>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</si>
  <si>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</si>
  <si>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</si>
  <si>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</si>
  <si>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</si>
  <si>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</si>
  <si>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</si>
  <si>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</si>
  <si>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</si>
  <si>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</si>
  <si>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</si>
  <si>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</si>
  <si>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</si>
  <si>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</si>
  <si>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</si>
  <si>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</si>
  <si>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</si>
  <si>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</si>
  <si>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</si>
  <si>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</si>
  <si>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</si>
  <si>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</si>
  <si>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</si>
  <si>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</si>
  <si>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</si>
  <si>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</si>
  <si>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</si>
  <si>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</si>
  <si>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</si>
  <si>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</si>
  <si>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</si>
  <si>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</si>
  <si>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</si>
  <si>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</si>
  <si>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</si>
  <si>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</si>
  <si>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</si>
  <si>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</si>
  <si>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</si>
  <si>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</si>
  <si>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</si>
  <si>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</si>
  <si>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</si>
  <si>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</si>
  <si>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</si>
  <si>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</si>
  <si>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</si>
  <si>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</si>
  <si>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</si>
  <si>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</si>
  <si>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</si>
  <si>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</si>
  <si>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</si>
  <si>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</si>
  <si>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</si>
  <si>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</si>
  <si>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</si>
  <si>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</si>
  <si>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</si>
  <si>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</si>
  <si>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</si>
  <si>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</si>
  <si>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</si>
  <si>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</si>
  <si>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</si>
  <si>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</si>
  <si>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</si>
  <si>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</si>
  <si>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</si>
  <si>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</si>
  <si>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</si>
  <si>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</si>
  <si>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</si>
  <si>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</si>
  <si>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</si>
  <si>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</si>
  <si>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</si>
  <si>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</si>
  <si>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</si>
  <si>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</si>
  <si>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</si>
  <si>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</si>
  <si>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</si>
  <si>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</si>
  <si>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</si>
  <si>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</si>
  <si>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</si>
  <si>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</si>
  <si>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</si>
  <si>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</si>
  <si>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</si>
  <si>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</si>
  <si>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</si>
  <si>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</si>
  <si>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</si>
  <si>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</si>
  <si>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</si>
  <si>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</si>
  <si>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</si>
  <si>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</si>
  <si>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</si>
  <si>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</si>
  <si>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</si>
  <si>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</si>
  <si>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</si>
  <si>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</si>
  <si>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</si>
  <si>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</si>
  <si>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</si>
  <si>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</si>
  <si>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</si>
  <si>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</si>
  <si>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</si>
  <si>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</si>
  <si>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</si>
  <si>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</si>
  <si>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</si>
  <si>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</si>
  <si>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</si>
  <si>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</si>
  <si>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</si>
  <si>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</si>
  <si>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</si>
  <si>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</si>
  <si>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</si>
  <si>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</si>
  <si>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</si>
  <si>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</si>
  <si>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</si>
  <si>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</si>
  <si>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</si>
  <si>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</si>
  <si>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</si>
  <si>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</si>
  <si>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</si>
  <si>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</si>
  <si>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</si>
  <si>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</si>
  <si>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</si>
  <si>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</si>
  <si>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</si>
  <si>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</si>
  <si>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</si>
  <si>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</si>
  <si>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</si>
  <si>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</si>
  <si>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</si>
  <si>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</si>
  <si>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</si>
  <si>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</si>
  <si>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</si>
  <si>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</si>
  <si>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</si>
  <si>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</si>
  <si>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</si>
  <si>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</si>
  <si>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</si>
  <si>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</si>
  <si>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</si>
  <si>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</si>
  <si>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</si>
  <si>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</si>
  <si>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</si>
  <si>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</si>
  <si>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</si>
  <si>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</si>
  <si>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</si>
  <si>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</si>
  <si>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</si>
  <si>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</si>
  <si>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</si>
  <si>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</si>
  <si>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</si>
  <si>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</si>
  <si>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</si>
  <si>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</si>
  <si>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</si>
  <si>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</si>
  <si>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</si>
  <si>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</si>
  <si>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</si>
  <si>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</si>
  <si>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</si>
  <si>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</si>
  <si>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</si>
  <si>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</si>
  <si>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</si>
  <si>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</si>
  <si>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</si>
  <si>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</si>
  <si>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</si>
  <si>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</si>
  <si>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</si>
  <si>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</si>
  <si>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</si>
  <si>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</si>
  <si>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</si>
  <si>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</si>
  <si>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</si>
  <si>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</si>
  <si>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</si>
  <si>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</si>
  <si>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</si>
  <si>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</si>
  <si>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</si>
  <si>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</si>
  <si>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</si>
  <si>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</si>
  <si>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</si>
  <si>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</si>
  <si>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</si>
  <si>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</si>
  <si>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</si>
  <si>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</si>
  <si>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</si>
  <si>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</si>
  <si>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</si>
  <si>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</si>
  <si>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</si>
  <si>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</si>
  <si>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</si>
  <si>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</si>
  <si>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</si>
  <si>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</si>
  <si>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</si>
  <si>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</si>
  <si>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</si>
  <si>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</si>
  <si>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</si>
  <si>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</si>
  <si>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</si>
  <si>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</si>
  <si>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</si>
  <si>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</si>
  <si>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</si>
  <si>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</si>
  <si>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</si>
  <si>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</si>
  <si>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</si>
  <si>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</si>
  <si>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</si>
  <si>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</si>
  <si>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</si>
  <si>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</si>
  <si>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</si>
  <si>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</si>
  <si>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</si>
  <si>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</si>
  <si>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</si>
  <si>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</si>
  <si>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</si>
  <si>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</si>
  <si>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</si>
  <si>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</si>
  <si>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</si>
  <si>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</si>
  <si>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</si>
  <si>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</si>
  <si>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</si>
  <si>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</si>
  <si>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</si>
  <si>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</si>
  <si>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</si>
  <si>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</si>
  <si>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</si>
  <si>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</si>
  <si>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</si>
  <si>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</si>
  <si>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</si>
  <si>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</si>
  <si>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</si>
  <si>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</si>
  <si>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</si>
  <si>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</si>
  <si>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</si>
  <si>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</si>
  <si>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</si>
  <si>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</si>
  <si>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</si>
  <si>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</si>
  <si>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</si>
  <si>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</si>
  <si>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</si>
  <si>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</si>
  <si>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</si>
  <si>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</si>
  <si>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</si>
  <si>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</si>
  <si>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</si>
  <si>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</si>
  <si>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</si>
  <si>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</si>
  <si>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</si>
  <si>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</si>
  <si>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</si>
  <si>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</si>
  <si>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</si>
  <si>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</si>
  <si>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</si>
  <si>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</si>
  <si>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</si>
  <si>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</si>
  <si>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</si>
  <si>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</si>
  <si>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</si>
  <si>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</si>
  <si>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</si>
  <si>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</si>
  <si>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</si>
  <si>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</si>
  <si>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</si>
  <si>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</si>
  <si>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</si>
  <si>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</si>
  <si>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</si>
  <si>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</si>
  <si>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</si>
  <si>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</si>
  <si>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</si>
  <si>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</si>
  <si>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</si>
  <si>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</si>
  <si>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</si>
  <si>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</si>
  <si>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</si>
  <si>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</si>
  <si>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</si>
  <si>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</si>
  <si>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</si>
  <si>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</si>
  <si>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</si>
  <si>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</si>
  <si>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</si>
  <si>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</si>
  <si>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</si>
  <si>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</si>
  <si>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</si>
  <si>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</si>
  <si>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</si>
  <si>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</si>
  <si>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</si>
  <si>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</si>
  <si>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</si>
  <si>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</si>
  <si>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</si>
  <si>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</si>
  <si>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</si>
  <si>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</si>
  <si>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</si>
  <si>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</si>
  <si>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</si>
  <si>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</si>
  <si>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</si>
  <si>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</si>
  <si>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</si>
  <si>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</si>
  <si>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</si>
  <si>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</si>
  <si>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</si>
  <si>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</si>
  <si>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</si>
  <si>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</si>
  <si>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</si>
  <si>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</si>
  <si>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</si>
  <si>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</si>
  <si>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</si>
  <si>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</si>
  <si>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</si>
  <si>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</si>
  <si>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</si>
  <si>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</si>
  <si>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</si>
  <si>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</si>
  <si>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</si>
  <si>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</si>
  <si>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</si>
  <si>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</si>
  <si>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</si>
  <si>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</si>
  <si>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</si>
  <si>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</si>
  <si>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</si>
  <si>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</si>
  <si>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</si>
  <si>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</si>
  <si>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</si>
  <si>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</si>
  <si>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</si>
  <si>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</si>
  <si>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</si>
  <si>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</si>
  <si>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</si>
  <si>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</si>
  <si>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</si>
  <si>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</si>
  <si>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</si>
  <si>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</si>
  <si>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</si>
  <si>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</si>
  <si>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</si>
  <si>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</si>
  <si>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</si>
  <si>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</si>
  <si>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</si>
  <si>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</si>
  <si>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</si>
  <si>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</si>
  <si>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</si>
  <si>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</si>
  <si>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</si>
  <si>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</si>
  <si>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</si>
  <si>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</si>
  <si>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</si>
  <si>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</si>
  <si>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</si>
  <si>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</si>
  <si>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</si>
  <si>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</si>
  <si>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</si>
  <si>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</si>
  <si>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</si>
  <si>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</si>
  <si>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</si>
  <si>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</si>
  <si>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</si>
  <si>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</si>
  <si>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</si>
  <si>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</si>
  <si>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</si>
  <si>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</si>
  <si>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</si>
  <si>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</si>
  <si>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</si>
  <si>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</si>
  <si>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</si>
  <si>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</si>
  <si>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</si>
  <si>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</si>
  <si>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</si>
  <si>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</si>
  <si>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</si>
  <si>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</si>
  <si>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</si>
  <si>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</si>
  <si>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</si>
  <si>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</si>
  <si>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</si>
  <si>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</si>
  <si>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</si>
  <si>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</si>
  <si>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</si>
  <si>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</si>
  <si>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</si>
  <si>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</si>
  <si>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</si>
  <si>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</si>
  <si>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</si>
  <si>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</si>
  <si>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</si>
  <si>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</si>
  <si>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</si>
  <si>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</si>
  <si>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</si>
  <si>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</si>
  <si>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</si>
  <si>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</si>
  <si>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</si>
  <si>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</si>
  <si>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</si>
  <si>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</si>
  <si>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</si>
  <si>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</si>
  <si>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</si>
  <si>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</si>
  <si>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</si>
  <si>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</si>
  <si>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</si>
  <si>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</si>
  <si>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</si>
  <si>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</si>
  <si>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</si>
  <si>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</si>
  <si>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</si>
  <si>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</si>
  <si>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</si>
  <si>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</si>
  <si>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</si>
  <si>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</si>
  <si>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</si>
  <si>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</si>
  <si>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</si>
  <si>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</si>
  <si>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</si>
  <si>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</si>
  <si>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</si>
  <si>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</si>
  <si>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</si>
  <si>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</si>
  <si>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</si>
  <si>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</si>
  <si>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</si>
  <si>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</si>
  <si>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</si>
  <si>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</si>
  <si>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</si>
  <si>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</si>
  <si>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</si>
  <si>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</si>
  <si>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</si>
  <si>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</si>
  <si>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</si>
  <si>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</si>
  <si>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</si>
  <si>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</si>
  <si>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</si>
  <si>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</si>
  <si>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</si>
  <si>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</si>
  <si>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</si>
  <si>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</si>
  <si>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</si>
  <si>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</si>
  <si>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</si>
  <si>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</si>
  <si>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</si>
  <si>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</si>
  <si>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</si>
  <si>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</si>
  <si>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</si>
  <si>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</si>
  <si>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</si>
  <si>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</si>
  <si>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</si>
  <si>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</si>
  <si>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</si>
  <si>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</si>
  <si>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</si>
  <si>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</si>
  <si>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</si>
  <si>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</si>
  <si>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</si>
  <si>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</si>
  <si>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</si>
  <si>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</si>
  <si>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</si>
  <si>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</si>
  <si>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</si>
  <si>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</si>
  <si>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</si>
  <si>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</si>
  <si>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</si>
  <si>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</si>
  <si>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</si>
  <si>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</si>
  <si>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</si>
  <si>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</si>
  <si>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</si>
  <si>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</si>
  <si>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</si>
  <si>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</si>
  <si>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</si>
  <si>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</si>
  <si>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</si>
  <si>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</si>
  <si>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</si>
  <si>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</si>
  <si>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</si>
  <si>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</si>
  <si>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</si>
  <si>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</si>
  <si>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</si>
  <si>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</si>
  <si>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</si>
  <si>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</si>
  <si>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</si>
  <si>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</si>
  <si>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</si>
  <si>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</si>
  <si>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</si>
  <si>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</si>
  <si>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</si>
  <si>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</si>
  <si>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</si>
  <si>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</si>
  <si>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</si>
  <si>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</si>
  <si>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</si>
  <si>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</si>
  <si>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</si>
  <si>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</si>
  <si>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</si>
  <si>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</si>
  <si>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</si>
  <si>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</si>
  <si>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</si>
  <si>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</si>
  <si>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</si>
  <si>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</si>
  <si>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</si>
  <si>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</si>
  <si>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</si>
  <si>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</si>
  <si>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</si>
  <si>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</si>
  <si>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</si>
  <si>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</si>
  <si>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</si>
  <si>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</si>
  <si>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</si>
  <si>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</si>
  <si>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</si>
  <si>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</si>
  <si>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</si>
  <si>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</si>
  <si>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</si>
  <si>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</si>
  <si>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</si>
  <si>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</si>
  <si>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</si>
  <si>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</si>
  <si>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</si>
  <si>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</si>
  <si>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</si>
  <si>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</si>
  <si>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</si>
  <si>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</si>
  <si>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</si>
  <si>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</si>
  <si>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</si>
  <si>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</si>
  <si>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</si>
  <si>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</si>
  <si>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</si>
  <si>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</si>
  <si>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</si>
  <si>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</si>
  <si>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</si>
  <si>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</si>
  <si>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</si>
  <si>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</si>
  <si>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</si>
  <si>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</si>
  <si>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</si>
  <si>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</si>
  <si>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</si>
  <si>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</si>
  <si>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</si>
  <si>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</si>
  <si>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</si>
  <si>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</si>
  <si>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</si>
  <si>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</si>
  <si>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</si>
  <si>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</si>
  <si>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</si>
  <si>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</si>
  <si>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</si>
  <si>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</si>
  <si>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</si>
  <si>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</si>
  <si>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</si>
  <si>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</si>
  <si>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</si>
  <si>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</si>
  <si>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</si>
  <si>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</si>
  <si>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</si>
  <si>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</si>
  <si>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</si>
  <si>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</si>
  <si>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</si>
  <si>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</si>
  <si>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</si>
  <si>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</si>
  <si>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</si>
  <si>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</si>
  <si>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</si>
  <si>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</si>
  <si>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</si>
  <si>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</si>
  <si>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</si>
  <si>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</si>
  <si>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</si>
  <si>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</si>
  <si>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</si>
  <si>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</si>
  <si>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</si>
  <si>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</si>
  <si>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</si>
  <si>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</si>
  <si>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</si>
  <si>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</si>
  <si>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</si>
  <si>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</si>
  <si>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</si>
  <si>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</si>
  <si>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</si>
  <si>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</si>
  <si>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</si>
  <si>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</si>
  <si>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</si>
  <si>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</si>
  <si>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</si>
  <si>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</si>
  <si>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</si>
  <si>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</si>
  <si>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</si>
  <si>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</si>
  <si>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</si>
  <si>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</si>
  <si>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</si>
  <si>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</si>
  <si>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</si>
  <si>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</si>
  <si>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</si>
  <si>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</si>
  <si>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</si>
  <si>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</si>
  <si>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</si>
  <si>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</si>
  <si>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</si>
  <si>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</si>
  <si>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</si>
  <si>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</si>
  <si>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</si>
  <si>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</si>
  <si>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</si>
  <si>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</si>
  <si>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</si>
  <si>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</si>
  <si>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</si>
  <si>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</si>
  <si>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</si>
  <si>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</si>
  <si>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</si>
  <si>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</si>
  <si>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</si>
  <si>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</si>
  <si>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</si>
  <si>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</si>
  <si>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</si>
  <si>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</si>
  <si>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</si>
  <si>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</si>
  <si>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</si>
  <si>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</si>
  <si>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</si>
  <si>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</si>
  <si>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</si>
  <si>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</si>
  <si>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</si>
  <si>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</si>
  <si>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</si>
  <si>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</si>
  <si>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</si>
  <si>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</si>
  <si>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</si>
  <si>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</si>
  <si>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</si>
  <si>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</si>
  <si>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</si>
  <si>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</si>
  <si>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</si>
  <si>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</si>
  <si>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</si>
  <si>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</si>
  <si>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</si>
  <si>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</si>
  <si>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</si>
  <si>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</si>
  <si>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</si>
  <si>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</si>
  <si>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</si>
  <si>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</si>
  <si>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</si>
  <si>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</si>
  <si>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</si>
  <si>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</si>
  <si>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</si>
  <si>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</si>
  <si>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</si>
  <si>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</si>
  <si>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</si>
  <si>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</si>
  <si>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</si>
  <si>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</si>
  <si>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</si>
  <si>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</si>
  <si>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</si>
  <si>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</si>
  <si>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</si>
  <si>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</si>
  <si>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</si>
  <si>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</si>
  <si>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</si>
  <si>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</si>
  <si>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</si>
  <si>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</si>
  <si>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</si>
  <si>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</si>
  <si>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</si>
  <si>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</si>
  <si>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</si>
  <si>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</si>
  <si>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</si>
  <si>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</si>
  <si>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</si>
  <si>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</si>
  <si>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</si>
  <si>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</si>
  <si>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</si>
  <si>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</si>
  <si>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</si>
  <si>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</si>
  <si>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</si>
  <si>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</si>
  <si>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</si>
  <si>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</si>
  <si>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</si>
  <si>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</si>
  <si>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</si>
  <si>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</si>
  <si>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</si>
  <si>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</si>
  <si>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</si>
  <si>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</si>
  <si>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</si>
  <si>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</si>
  <si>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</si>
  <si>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</si>
  <si>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</si>
  <si>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</si>
  <si>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</si>
  <si>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</si>
  <si>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</si>
  <si>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</si>
  <si>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</si>
  <si>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</si>
  <si>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</si>
  <si>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</si>
  <si>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</si>
  <si>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</si>
  <si>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</si>
  <si>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</si>
  <si>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</si>
  <si>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</si>
  <si>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</si>
  <si>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</si>
  <si>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</si>
  <si>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</si>
  <si>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</si>
  <si>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</si>
  <si>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</si>
  <si>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</si>
  <si>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</si>
  <si>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</si>
  <si>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</si>
  <si>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</si>
  <si>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</si>
  <si>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</si>
  <si>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</si>
  <si>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</si>
  <si>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</si>
  <si>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</si>
  <si>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</si>
  <si>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</si>
  <si>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</si>
  <si>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</si>
  <si>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</si>
  <si>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</si>
  <si>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</si>
  <si>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</si>
  <si>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</si>
  <si>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</si>
  <si>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</si>
  <si>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</si>
  <si>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</si>
  <si>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</si>
  <si>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</si>
  <si>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</si>
  <si>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</si>
  <si>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</si>
  <si>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</si>
  <si>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</si>
  <si>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</si>
  <si>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</si>
  <si>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</si>
  <si>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</si>
  <si>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</si>
  <si>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</si>
  <si>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</si>
  <si>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</si>
  <si>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</si>
  <si>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</si>
  <si>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</si>
  <si>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</si>
  <si>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</si>
  <si>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</si>
  <si>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</si>
  <si>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</si>
  <si>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</si>
  <si>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</si>
  <si>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</si>
  <si>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</si>
  <si>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</si>
  <si>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</si>
  <si>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</si>
  <si>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</si>
  <si>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</si>
  <si>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</si>
  <si>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</si>
  <si>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</si>
  <si>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</si>
  <si>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</si>
  <si>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</si>
  <si>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</si>
  <si>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</si>
  <si>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</si>
  <si>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</si>
  <si>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</si>
  <si>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</si>
  <si>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</si>
  <si>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</si>
  <si>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</si>
  <si>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</si>
  <si>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</si>
  <si>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</si>
  <si>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</si>
  <si>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</si>
  <si>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</si>
  <si>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</si>
  <si>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</si>
  <si>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</si>
  <si>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</si>
  <si>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</si>
  <si>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</si>
  <si>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</si>
  <si>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</si>
  <si>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</si>
  <si>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</si>
  <si>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</si>
  <si>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</si>
  <si>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</si>
  <si>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</si>
  <si>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</si>
  <si>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</si>
  <si>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</si>
  <si>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</si>
  <si>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</si>
  <si>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</si>
  <si>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</si>
  <si>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</si>
  <si>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</si>
  <si>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</si>
  <si>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</si>
  <si>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</si>
  <si>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</si>
  <si>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</si>
  <si>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</si>
  <si>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</si>
  <si>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</si>
  <si>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</si>
  <si>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</si>
  <si>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</si>
  <si>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</si>
  <si>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</si>
  <si>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</si>
  <si>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</si>
  <si>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</si>
  <si>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</si>
  <si>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</si>
  <si>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</si>
  <si>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</si>
  <si>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</si>
  <si>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</si>
  <si>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</si>
  <si>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</si>
  <si>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</si>
  <si>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</si>
  <si>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</si>
  <si>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</si>
  <si>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</si>
  <si>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</si>
  <si>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</si>
  <si>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</si>
  <si>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</si>
  <si>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</si>
  <si>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</si>
  <si>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</si>
  <si>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</si>
  <si>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</si>
  <si>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</si>
  <si>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</si>
  <si>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</si>
  <si>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</si>
  <si>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</si>
  <si>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</si>
  <si>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</si>
  <si>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</si>
  <si>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</si>
  <si>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</si>
  <si>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</si>
  <si>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</si>
  <si>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</si>
  <si>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</si>
  <si>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</si>
  <si>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</si>
  <si>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</si>
  <si>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</si>
  <si>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</si>
  <si>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</si>
  <si>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</si>
  <si>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</si>
  <si>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</si>
  <si>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</si>
  <si>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</si>
  <si>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</si>
  <si>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</si>
  <si>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</si>
  <si>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</si>
  <si>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</si>
  <si>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</si>
  <si>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</si>
  <si>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</si>
  <si>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</si>
  <si>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</si>
  <si>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</si>
  <si>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</si>
  <si>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</si>
  <si>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</si>
  <si>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</si>
  <si>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</si>
  <si>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</si>
  <si>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</si>
  <si>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</si>
  <si>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</si>
  <si>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</si>
  <si>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</si>
  <si>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</si>
  <si>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</si>
  <si>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</si>
  <si>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</si>
  <si>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</si>
  <si>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</si>
  <si>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</si>
  <si>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</si>
  <si>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</si>
  <si>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</si>
  <si>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</si>
  <si>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</si>
  <si>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</si>
  <si>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</si>
  <si>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</si>
  <si>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</si>
  <si>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</si>
  <si>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</si>
  <si>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</si>
  <si>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</si>
  <si>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</si>
  <si>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</si>
  <si>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</si>
  <si>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</si>
  <si>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</si>
  <si>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</si>
  <si>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</si>
  <si>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</si>
  <si>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</si>
  <si>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</si>
  <si>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</si>
  <si>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</si>
  <si>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</si>
  <si>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</si>
  <si>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</si>
  <si>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</si>
  <si>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</si>
  <si>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</si>
  <si>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</si>
  <si>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</si>
  <si>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</si>
  <si>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</si>
  <si>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</si>
  <si>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</si>
  <si>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</si>
  <si>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</si>
  <si>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</si>
  <si>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</si>
  <si>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</si>
  <si>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</si>
  <si>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</si>
  <si>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</si>
  <si>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</si>
  <si>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</si>
  <si>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</si>
  <si>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</si>
  <si>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</si>
  <si>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</si>
  <si>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</si>
  <si>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</si>
  <si>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</si>
  <si>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</si>
  <si>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</si>
  <si>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</si>
  <si>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</si>
  <si>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</si>
  <si>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</si>
  <si>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</si>
  <si>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</si>
  <si>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</si>
  <si>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</si>
  <si>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</si>
  <si>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</si>
  <si>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</si>
  <si>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</si>
  <si>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</si>
  <si>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</si>
  <si>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</si>
  <si>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</si>
  <si>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</si>
  <si>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</si>
  <si>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</si>
  <si>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</si>
  <si>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</si>
  <si>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</si>
  <si>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</si>
  <si>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</si>
  <si>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</si>
  <si>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</si>
  <si>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</si>
  <si>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</si>
  <si>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</si>
  <si>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</si>
  <si>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</si>
  <si>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</si>
  <si>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</si>
  <si>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</si>
  <si>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</si>
  <si>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</si>
  <si>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</si>
  <si>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</si>
  <si>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</si>
  <si>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</si>
  <si>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</si>
  <si>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</si>
  <si>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</si>
  <si>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</si>
  <si>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</si>
  <si>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</si>
  <si>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</si>
  <si>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</si>
  <si>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</si>
  <si>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</si>
  <si>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</si>
  <si>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</si>
  <si>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</si>
  <si>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</si>
  <si>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</si>
  <si>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</si>
  <si>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</si>
  <si>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</si>
  <si>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</si>
  <si>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</si>
  <si>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</si>
  <si>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</si>
  <si>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</si>
  <si>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</si>
  <si>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</si>
  <si>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</si>
  <si>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</si>
  <si>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</si>
  <si>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</si>
  <si>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</si>
  <si>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</si>
  <si>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</si>
  <si>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</si>
  <si>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</si>
  <si>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</si>
  <si>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</si>
  <si>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</si>
  <si>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</si>
  <si>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</si>
  <si>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</si>
  <si>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</si>
  <si>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</si>
  <si>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</si>
  <si>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</si>
  <si>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</si>
  <si>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</si>
  <si>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</si>
  <si>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</si>
  <si>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</si>
  <si>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</si>
  <si>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</si>
  <si>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</si>
  <si>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</si>
  <si>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</si>
  <si>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</si>
  <si>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</si>
  <si>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</si>
  <si>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</si>
  <si>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</si>
  <si>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</si>
  <si>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</si>
  <si>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</si>
  <si>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</si>
  <si>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</si>
  <si>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</si>
  <si>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</si>
  <si>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</si>
  <si>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</si>
  <si>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</si>
  <si>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</si>
  <si>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</si>
  <si>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</si>
  <si>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</si>
  <si>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</si>
  <si>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</si>
  <si>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</si>
  <si>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</si>
  <si>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</si>
  <si>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</si>
  <si>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</si>
  <si>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</si>
  <si>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</si>
  <si>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</si>
  <si>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</si>
  <si>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</si>
  <si>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</si>
  <si>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</si>
  <si>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</si>
  <si>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</si>
  <si>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</si>
  <si>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</si>
  <si>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</si>
  <si>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</si>
  <si>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</si>
  <si>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</si>
  <si>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</si>
  <si>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</si>
  <si>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</si>
  <si>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</si>
  <si>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</si>
  <si>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</si>
  <si>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</si>
  <si>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</si>
  <si>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</si>
  <si>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</si>
  <si>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</si>
  <si>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</si>
  <si>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</si>
  <si>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</si>
  <si>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</si>
  <si>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</si>
  <si>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</si>
  <si>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</si>
  <si>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</si>
  <si>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</si>
  <si>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</si>
  <si>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</si>
  <si>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</si>
  <si>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</si>
  <si>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</si>
  <si>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</si>
  <si>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</si>
  <si>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</si>
  <si>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</si>
  <si>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</si>
  <si>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</si>
  <si>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</si>
  <si>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</si>
  <si>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</si>
  <si>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</si>
  <si>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</si>
  <si>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</si>
  <si>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</si>
  <si>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</si>
  <si>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</si>
  <si>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</si>
  <si>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</si>
  <si>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</si>
  <si>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</si>
  <si>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</si>
  <si>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</si>
  <si>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</si>
  <si>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</si>
  <si>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</si>
  <si>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</si>
  <si>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</si>
  <si>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</si>
  <si>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</si>
  <si>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</si>
  <si>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</si>
  <si>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</si>
  <si>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</si>
  <si>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</si>
  <si>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</si>
  <si>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</si>
  <si>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</si>
  <si>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</si>
  <si>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</si>
  <si>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</si>
  <si>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</si>
  <si>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</si>
  <si>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</si>
  <si>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</si>
  <si>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</si>
  <si>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</si>
  <si>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</si>
  <si>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</si>
  <si>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</si>
  <si>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</si>
  <si>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</si>
  <si>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</si>
  <si>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</si>
  <si>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</si>
  <si>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</si>
  <si>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</si>
  <si>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</si>
  <si>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</si>
  <si>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</si>
  <si>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</si>
  <si>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</si>
  <si>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</si>
  <si>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</si>
  <si>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</si>
  <si>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</si>
  <si>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</si>
  <si>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</si>
  <si>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</si>
  <si>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</si>
  <si>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</si>
  <si>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</si>
  <si>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</si>
  <si>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</si>
  <si>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</si>
  <si>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</si>
  <si>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</si>
  <si>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</si>
  <si>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</si>
  <si>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</si>
  <si>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</si>
  <si>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</si>
  <si>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</si>
  <si>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</si>
  <si>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</si>
  <si>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</si>
  <si>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</si>
  <si>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</si>
  <si>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</si>
  <si>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</si>
  <si>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</si>
  <si>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</si>
  <si>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</si>
  <si>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</si>
  <si>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</si>
  <si>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</si>
  <si>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</si>
  <si>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</si>
  <si>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</si>
  <si>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</si>
  <si>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</si>
  <si>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</si>
  <si>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</si>
  <si>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</si>
  <si>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</si>
  <si>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</si>
  <si>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</si>
  <si>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</si>
  <si>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</si>
  <si>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</si>
  <si>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</si>
  <si>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</si>
  <si>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</si>
  <si>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</si>
  <si>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</si>
  <si>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</si>
  <si>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</si>
  <si>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</si>
  <si>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</si>
  <si>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</si>
  <si>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</si>
  <si>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</si>
  <si>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</si>
  <si>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</si>
  <si>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</si>
  <si>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</si>
  <si>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</si>
  <si>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</si>
  <si>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</si>
  <si>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</si>
  <si>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</si>
  <si>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</si>
  <si>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</si>
  <si>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</si>
  <si>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</si>
  <si>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</si>
  <si>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</si>
  <si>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</si>
  <si>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</si>
  <si>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</si>
  <si>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</si>
  <si>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</si>
  <si>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</si>
  <si>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</si>
  <si>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</si>
  <si>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</si>
  <si>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</si>
  <si>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</si>
  <si>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</si>
  <si>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</si>
  <si>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</si>
  <si>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</si>
  <si>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</si>
  <si>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</si>
  <si>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</si>
  <si>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</si>
  <si>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</si>
  <si>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</si>
  <si>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</si>
  <si>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</si>
  <si>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</si>
  <si>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</si>
  <si>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</si>
  <si>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</si>
  <si>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</si>
  <si>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</si>
  <si>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</si>
  <si>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</si>
  <si>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</si>
  <si>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</si>
  <si>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</si>
  <si>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</si>
  <si>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</si>
  <si>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</si>
  <si>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</si>
  <si>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</si>
  <si>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</si>
  <si>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</si>
  <si>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</si>
  <si>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</si>
  <si>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</si>
  <si>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</si>
  <si>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</si>
  <si>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</si>
  <si>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</si>
  <si>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</si>
  <si>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</si>
  <si>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</si>
  <si>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</si>
  <si>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</si>
  <si>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</si>
  <si>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</si>
  <si>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</si>
  <si>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</si>
  <si>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</si>
  <si>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</si>
  <si>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</si>
  <si>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</si>
  <si>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</si>
  <si>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</si>
  <si>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</si>
  <si>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</si>
  <si>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</si>
  <si>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</si>
  <si>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</si>
  <si>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</si>
  <si>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</si>
  <si>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</si>
  <si>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</si>
  <si>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</si>
  <si>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</si>
  <si>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</si>
  <si>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</si>
  <si>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</si>
  <si>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</si>
  <si>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</si>
  <si>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</si>
  <si>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</si>
  <si>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</si>
  <si>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</si>
  <si>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</si>
  <si>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</si>
  <si>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</si>
  <si>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</si>
  <si>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</si>
  <si>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</si>
  <si>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</si>
  <si>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</si>
  <si>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</si>
  <si>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</si>
  <si>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</si>
  <si>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</si>
  <si>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</si>
  <si>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</si>
  <si>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</si>
  <si>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</si>
  <si>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</si>
  <si>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</si>
  <si>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</si>
  <si>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</si>
  <si>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</si>
  <si>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</si>
  <si>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</si>
  <si>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</si>
  <si>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</si>
  <si>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</si>
  <si>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</si>
  <si>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</si>
  <si>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</si>
  <si>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</si>
  <si>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</si>
  <si>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</si>
  <si>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</si>
  <si>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</si>
  <si>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</si>
  <si>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</si>
  <si>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</si>
  <si>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</si>
  <si>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</si>
  <si>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</si>
  <si>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</si>
  <si>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</si>
  <si>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</si>
  <si>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</si>
  <si>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</si>
  <si>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</si>
  <si>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</si>
  <si>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</si>
  <si>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</si>
  <si>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</si>
  <si>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</si>
  <si>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</si>
  <si>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</si>
  <si>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</si>
  <si>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</si>
  <si>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</si>
  <si>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</si>
  <si>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</si>
  <si>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</si>
  <si>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</si>
  <si>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</si>
  <si>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</si>
  <si>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</si>
  <si>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</si>
  <si>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</si>
  <si>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</si>
  <si>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</si>
  <si>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</si>
  <si>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</si>
  <si>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</si>
  <si>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</si>
  <si>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</si>
  <si>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</si>
  <si>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</si>
  <si>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</si>
  <si>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</si>
  <si>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</si>
  <si>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</si>
  <si>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</si>
  <si>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</si>
  <si>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</si>
  <si>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</si>
  <si>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</si>
  <si>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</si>
  <si>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</si>
  <si>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</si>
  <si>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</si>
  <si>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</si>
  <si>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</si>
  <si>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</si>
  <si>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</si>
  <si>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</si>
  <si>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</si>
  <si>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</si>
  <si>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</si>
  <si>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</si>
  <si>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</si>
  <si>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</si>
  <si>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</si>
  <si>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</si>
  <si>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</si>
  <si>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</si>
  <si>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</si>
  <si>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</si>
  <si>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</si>
  <si>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</si>
  <si>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</si>
  <si>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</si>
  <si>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</si>
  <si>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</si>
  <si>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</si>
  <si>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</si>
  <si>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</si>
  <si>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</si>
  <si>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</si>
  <si>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</si>
  <si>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</si>
  <si>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</si>
  <si>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</si>
  <si>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</si>
  <si>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</si>
  <si>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</si>
  <si>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</si>
  <si>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</si>
  <si>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</si>
  <si>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</si>
  <si>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</si>
  <si>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</si>
  <si>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</si>
  <si>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</si>
  <si>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</si>
  <si>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</si>
  <si>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</si>
  <si>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</si>
  <si>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</si>
  <si>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</si>
  <si>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</si>
  <si>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</si>
  <si>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</si>
  <si>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</si>
  <si>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</si>
  <si>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</si>
  <si>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</si>
  <si>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</si>
  <si>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</si>
  <si>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</si>
  <si>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</si>
  <si>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</si>
  <si>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</si>
  <si>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</si>
  <si>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</si>
  <si>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</si>
  <si>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</si>
  <si>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</si>
  <si>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</si>
  <si>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</si>
  <si>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</si>
  <si>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</si>
  <si>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</si>
  <si>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</si>
  <si>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</si>
  <si>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</si>
  <si>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</si>
  <si>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</si>
  <si>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</si>
  <si>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</si>
  <si>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</si>
  <si>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</si>
  <si>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</si>
  <si>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</si>
  <si>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</si>
  <si>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</si>
  <si>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</si>
  <si>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</si>
  <si>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</si>
  <si>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</si>
  <si>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</si>
  <si>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</si>
  <si>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</si>
  <si>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</si>
  <si>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</si>
  <si>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</si>
  <si>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</si>
  <si>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</si>
  <si>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</si>
  <si>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</si>
  <si>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</si>
  <si>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</si>
  <si>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</si>
  <si>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</si>
  <si>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</si>
  <si>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</si>
  <si>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</si>
  <si>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</si>
  <si>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</si>
  <si>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</si>
  <si>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</si>
  <si>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</si>
  <si>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</si>
  <si>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</si>
  <si>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</si>
  <si>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</si>
  <si>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</si>
  <si>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</si>
  <si>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</si>
  <si>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</si>
  <si>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</si>
  <si>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</si>
  <si>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</si>
  <si>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</si>
  <si>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</si>
  <si>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</si>
  <si>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</si>
  <si>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</si>
  <si>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</si>
  <si>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</si>
  <si>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</si>
  <si>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</si>
  <si>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</si>
  <si>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</si>
  <si>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</si>
  <si>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</si>
  <si>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</si>
  <si>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</si>
  <si>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</si>
  <si>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</si>
  <si>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</si>
  <si>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</si>
  <si>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</si>
  <si>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</si>
  <si>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</si>
  <si>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</si>
  <si>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</si>
  <si>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</si>
  <si>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</si>
  <si>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</si>
  <si>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</si>
  <si>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</si>
  <si>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</si>
  <si>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</si>
  <si>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</si>
  <si>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</si>
  <si>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</si>
  <si>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</si>
  <si>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</si>
  <si>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</si>
  <si>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</si>
  <si>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</si>
  <si>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</si>
  <si>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</si>
  <si>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</si>
  <si>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</si>
  <si>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</si>
  <si>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</si>
  <si>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</si>
  <si>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</si>
  <si>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</si>
  <si>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</si>
  <si>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</si>
  <si>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</si>
  <si>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</si>
  <si>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</si>
  <si>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</si>
  <si>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</si>
  <si>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</si>
  <si>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</si>
  <si>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</si>
  <si>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</si>
  <si>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</si>
  <si>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</si>
  <si>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</si>
  <si>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</si>
  <si>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</si>
  <si>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</si>
  <si>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</si>
  <si>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</si>
  <si>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</si>
  <si>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</si>
  <si>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</si>
  <si>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</si>
  <si>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</si>
  <si>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</si>
  <si>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</si>
  <si>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</si>
  <si>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</si>
  <si>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</si>
  <si>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</si>
  <si>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</si>
  <si>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</si>
  <si>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</si>
  <si>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</si>
  <si>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</si>
  <si>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</si>
  <si>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</si>
  <si>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</si>
  <si>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</si>
  <si>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</si>
  <si>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</si>
  <si>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</si>
  <si>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</si>
  <si>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</si>
  <si>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</si>
  <si>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</si>
  <si>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</si>
  <si>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</si>
  <si>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</si>
  <si>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</si>
  <si>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</si>
  <si>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</si>
  <si>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</si>
  <si>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</si>
  <si>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</si>
  <si>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</si>
  <si>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</si>
  <si>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</si>
  <si>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</si>
  <si>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</si>
  <si>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</si>
  <si>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</si>
  <si>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</si>
  <si>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</si>
  <si>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</si>
  <si>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</si>
  <si>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</si>
  <si>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</si>
  <si>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</si>
  <si>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</si>
  <si>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</si>
  <si>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</si>
  <si>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</si>
  <si>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</si>
  <si>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</si>
  <si>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</si>
  <si>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</si>
  <si>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</si>
  <si>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</si>
  <si>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</si>
  <si>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</si>
  <si>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</si>
  <si>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</si>
  <si>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</si>
  <si>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</si>
  <si>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</si>
  <si>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</si>
  <si>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</si>
  <si>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</si>
  <si>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</si>
  <si>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</si>
  <si>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</si>
  <si>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</si>
  <si>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</si>
  <si>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</si>
  <si>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</si>
  <si>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</si>
  <si>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</si>
  <si>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</si>
  <si>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</si>
  <si>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</si>
  <si>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</si>
  <si>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</si>
  <si>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</si>
  <si>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</si>
  <si>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</si>
  <si>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</si>
  <si>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</si>
  <si>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</si>
  <si>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</si>
  <si>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</si>
  <si>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</si>
  <si>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</si>
  <si>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</si>
  <si>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</si>
  <si>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</si>
  <si>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</si>
  <si>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</si>
  <si>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</si>
  <si>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</si>
  <si>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</si>
  <si>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</si>
  <si>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</si>
  <si>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</si>
  <si>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</si>
  <si>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</si>
  <si>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</si>
  <si>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</si>
  <si>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</si>
  <si>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</si>
  <si>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</si>
  <si>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</si>
  <si>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</si>
  <si>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</si>
  <si>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</si>
  <si>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</si>
  <si>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</si>
  <si>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</si>
  <si>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</si>
  <si>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</si>
  <si>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</si>
  <si>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</si>
  <si>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</si>
  <si>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</si>
  <si>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</si>
  <si>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</si>
  <si>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</si>
  <si>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</si>
  <si>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</si>
  <si>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</si>
  <si>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</si>
  <si>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</si>
  <si>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</si>
  <si>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</si>
  <si>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</si>
  <si>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</si>
  <si>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</si>
  <si>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</si>
  <si>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</si>
  <si>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</si>
  <si>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</si>
  <si>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</si>
  <si>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</si>
  <si>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</si>
  <si>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</si>
  <si>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</si>
  <si>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</si>
  <si>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</si>
  <si>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</si>
  <si>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</si>
  <si>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</si>
  <si>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</si>
  <si>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</si>
  <si>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</si>
  <si>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</si>
  <si>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</si>
  <si>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</si>
  <si>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</si>
  <si>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</si>
  <si>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</si>
  <si>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</si>
  <si>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</si>
  <si>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</si>
  <si>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</si>
  <si>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</si>
  <si>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</si>
  <si>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</si>
  <si>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</si>
  <si>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</si>
  <si>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</si>
  <si>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</si>
  <si>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</si>
  <si>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</si>
  <si>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</si>
  <si>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</si>
  <si>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</si>
  <si>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</si>
  <si>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</si>
  <si>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</si>
  <si>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</si>
  <si>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</si>
  <si>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</si>
  <si>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</si>
  <si>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</si>
  <si>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</si>
  <si>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</si>
  <si>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</si>
  <si>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</si>
  <si>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</si>
  <si>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</si>
  <si>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</si>
  <si>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</si>
  <si>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</si>
  <si>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</si>
  <si>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</si>
  <si>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</si>
  <si>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</si>
  <si>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</si>
  <si>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</si>
  <si>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</si>
  <si>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</si>
  <si>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</si>
  <si>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</si>
  <si>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</si>
  <si>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</si>
  <si>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</si>
  <si>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</si>
  <si>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</si>
  <si>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</si>
  <si>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</si>
  <si>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</si>
  <si>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</si>
  <si>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</si>
  <si>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</si>
  <si>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</si>
  <si>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</si>
  <si>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</si>
  <si>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</si>
  <si>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</si>
  <si>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</si>
  <si>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</si>
  <si>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</si>
  <si>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</si>
  <si>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</si>
  <si>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</si>
  <si>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</si>
  <si>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</si>
  <si>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</si>
  <si>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</si>
  <si>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</si>
  <si>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</si>
  <si>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</si>
  <si>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</si>
  <si>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</si>
  <si>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</si>
  <si>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</si>
  <si>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</si>
  <si>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</si>
  <si>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</si>
  <si>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</si>
  <si>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</si>
  <si>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</si>
  <si>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</si>
  <si>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</si>
  <si>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</si>
  <si>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</si>
  <si>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</si>
  <si>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</si>
  <si>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</si>
  <si>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</si>
  <si>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</si>
  <si>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</si>
  <si>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</si>
  <si>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</si>
  <si>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</si>
  <si>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</si>
  <si>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</si>
  <si>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</si>
  <si>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</si>
  <si>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</si>
  <si>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</si>
  <si>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</si>
  <si>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</si>
  <si>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</si>
  <si>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</si>
  <si>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</si>
  <si>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</si>
  <si>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</si>
  <si>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</si>
  <si>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</si>
  <si>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</si>
  <si>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</si>
  <si>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</si>
  <si>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</si>
  <si>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</si>
  <si>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</si>
  <si>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</si>
  <si>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</si>
  <si>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</si>
  <si>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</si>
  <si>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</si>
  <si>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</si>
  <si>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</si>
  <si>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</si>
  <si>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</si>
  <si>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</si>
  <si>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</si>
  <si>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</si>
  <si>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</si>
  <si>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</si>
  <si>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</si>
  <si>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</si>
  <si>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</si>
  <si>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</si>
  <si>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</si>
  <si>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</si>
  <si>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</si>
  <si>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</si>
  <si>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</si>
  <si>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</si>
  <si>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</si>
  <si>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</si>
  <si>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</si>
  <si>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</si>
  <si>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</si>
  <si>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</si>
  <si>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</si>
  <si>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</si>
  <si>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</si>
  <si>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</si>
  <si>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</si>
  <si>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</si>
  <si>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</si>
  <si>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</si>
  <si>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</si>
  <si>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</si>
  <si>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</si>
  <si>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</si>
  <si>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</si>
  <si>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</si>
  <si>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</si>
  <si>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</si>
  <si>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</si>
  <si>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</si>
  <si>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</si>
  <si>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</si>
  <si>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</si>
  <si>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</si>
  <si>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</si>
  <si>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</si>
  <si>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</si>
  <si>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</si>
  <si>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</si>
  <si>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</si>
  <si>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</si>
  <si>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</si>
  <si>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</si>
  <si>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</si>
  <si>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</si>
  <si>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</si>
  <si>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</si>
  <si>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</si>
  <si>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</si>
  <si>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</si>
  <si>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</si>
  <si>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</si>
  <si>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</si>
  <si>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</si>
  <si>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</si>
  <si>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</si>
  <si>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</si>
  <si>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</si>
  <si>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</si>
  <si>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</si>
  <si>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</si>
  <si>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</si>
  <si>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</si>
  <si>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</si>
  <si>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</si>
  <si>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</si>
  <si>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</si>
  <si>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</si>
  <si>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</si>
  <si>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</si>
  <si>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</si>
  <si>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</si>
  <si>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</si>
  <si>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</si>
  <si>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</si>
  <si>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</si>
  <si>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</si>
  <si>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</si>
  <si>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</si>
  <si>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</si>
  <si>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</si>
  <si>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</si>
  <si>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</si>
  <si>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</si>
  <si>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</si>
  <si>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</si>
  <si>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</si>
  <si>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</si>
  <si>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</si>
  <si>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</si>
  <si>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</si>
  <si>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</si>
  <si>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</si>
  <si>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</si>
  <si>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</si>
  <si>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</si>
  <si>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</si>
  <si>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</si>
  <si>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</si>
  <si>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</si>
  <si>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</si>
  <si>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</si>
  <si>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</si>
  <si>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</si>
  <si>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</si>
  <si>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</si>
  <si>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</si>
  <si>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</si>
  <si>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</si>
  <si>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</si>
  <si>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</si>
  <si>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</si>
  <si>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</si>
  <si>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</si>
  <si>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</si>
  <si>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</si>
  <si>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</si>
  <si>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</si>
  <si>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</si>
  <si>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</si>
  <si>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</si>
  <si>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</si>
  <si>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</si>
  <si>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</si>
  <si>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</si>
  <si>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</si>
  <si>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</si>
  <si>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</si>
  <si>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</si>
  <si>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</si>
  <si>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</si>
  <si>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</si>
  <si>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</si>
  <si>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</si>
  <si>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</si>
  <si>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</si>
  <si>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</si>
  <si>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</si>
  <si>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</si>
  <si>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</si>
  <si>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</si>
  <si>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</si>
  <si>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</si>
  <si>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</si>
  <si>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</si>
  <si>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</si>
  <si>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</si>
  <si>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</si>
  <si>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</si>
  <si>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</si>
  <si>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</si>
  <si>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</si>
  <si>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</si>
  <si>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</si>
  <si>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</si>
  <si>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</si>
  <si>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</si>
  <si>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</si>
  <si>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</si>
  <si>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</si>
  <si>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</si>
  <si>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</si>
  <si>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</si>
  <si>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</si>
  <si>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</si>
  <si>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</si>
  <si>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</si>
  <si>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</si>
  <si>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</si>
  <si>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</si>
  <si>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</si>
  <si>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</si>
  <si>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</si>
  <si>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</si>
  <si>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</si>
  <si>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</si>
  <si>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</si>
  <si>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</si>
  <si>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</si>
  <si>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</si>
  <si>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</si>
  <si>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</si>
  <si>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</si>
  <si>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</si>
  <si>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</si>
  <si>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</si>
  <si>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</si>
  <si>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</si>
  <si>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</si>
  <si>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</si>
  <si>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</si>
  <si>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</si>
  <si>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</si>
  <si>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</si>
  <si>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</si>
  <si>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</si>
  <si>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</si>
  <si>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</si>
  <si>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</si>
  <si>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</si>
  <si>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</si>
  <si>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</si>
  <si>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</si>
  <si>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</si>
  <si>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</si>
  <si>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</si>
  <si>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</si>
  <si>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</si>
  <si>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</si>
  <si>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</si>
  <si>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</si>
  <si>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</si>
  <si>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</si>
  <si>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</si>
  <si>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</si>
  <si>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</si>
  <si>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</si>
  <si>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</si>
  <si>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</si>
  <si>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</si>
  <si>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</si>
  <si>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</si>
  <si>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</si>
  <si>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</si>
  <si>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</si>
  <si>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</si>
  <si>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</si>
  <si>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</si>
  <si>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</si>
  <si>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</si>
  <si>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</si>
  <si>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</si>
  <si>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</si>
  <si>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</si>
  <si>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</si>
  <si>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</si>
  <si>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</si>
  <si>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</si>
  <si>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</si>
  <si>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</si>
  <si>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</si>
  <si>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</si>
  <si>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</si>
  <si>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</si>
  <si>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</si>
  <si>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</si>
  <si>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</si>
  <si>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</si>
  <si>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</si>
  <si>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</si>
  <si>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</si>
  <si>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</si>
  <si>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</si>
  <si>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</si>
  <si>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</si>
  <si>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</si>
  <si>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</si>
  <si>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</si>
  <si>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</si>
  <si>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</si>
  <si>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</si>
  <si>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</si>
  <si>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</si>
  <si>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</si>
  <si>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</si>
  <si>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</si>
  <si>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</si>
  <si>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</si>
  <si>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</si>
  <si>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</si>
  <si>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</si>
  <si>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</si>
  <si>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</si>
  <si>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</si>
  <si>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</si>
  <si>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</si>
  <si>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</si>
  <si>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</si>
  <si>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</si>
  <si>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</si>
  <si>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</si>
  <si>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</si>
  <si>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</si>
  <si>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</si>
  <si>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</si>
  <si>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</si>
  <si>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</si>
  <si>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</si>
  <si>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</si>
  <si>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</si>
  <si>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</si>
  <si>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</si>
  <si>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</si>
  <si>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</si>
  <si>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</si>
  <si>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</si>
  <si>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</si>
  <si>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</si>
  <si>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</si>
  <si>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</si>
  <si>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</si>
  <si>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</si>
  <si>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</si>
  <si>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</si>
  <si>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</si>
  <si>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</si>
  <si>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</si>
  <si>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</si>
  <si>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</si>
  <si>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</si>
  <si>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</si>
  <si>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</si>
  <si>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</si>
  <si>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</si>
  <si>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</si>
  <si>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</si>
  <si>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</si>
  <si>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</si>
  <si>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</si>
  <si>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</si>
  <si>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</si>
  <si>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</si>
  <si>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</si>
  <si>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</si>
  <si>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</si>
  <si>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</si>
  <si>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</si>
  <si>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</si>
  <si>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</si>
  <si>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</si>
  <si>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</si>
  <si>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</si>
  <si>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</si>
  <si>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</si>
  <si>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</si>
  <si>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</si>
  <si>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</si>
  <si>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</si>
  <si>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</si>
  <si>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</si>
  <si>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</si>
  <si>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</si>
  <si>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</si>
  <si>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</si>
  <si>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</si>
  <si>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</si>
  <si>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</si>
  <si>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</si>
  <si>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</si>
  <si>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</si>
  <si>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</si>
  <si>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</si>
  <si>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</si>
  <si>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</si>
  <si>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</si>
  <si>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</si>
  <si>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</si>
  <si>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</si>
  <si>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</si>
  <si>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</si>
  <si>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</si>
  <si>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</si>
  <si>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</si>
  <si>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</si>
  <si>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</si>
  <si>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</si>
  <si>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</si>
  <si>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</si>
  <si>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</si>
  <si>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</si>
  <si>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</si>
  <si>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</si>
  <si>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</si>
  <si>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</si>
  <si>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</si>
  <si>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</si>
  <si>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</si>
  <si>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</si>
  <si>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</si>
  <si>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</si>
  <si>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</si>
  <si>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</si>
  <si>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</si>
  <si>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</si>
  <si>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</si>
  <si>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</si>
  <si>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</si>
  <si>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</si>
  <si>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</si>
  <si>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</si>
  <si>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</si>
  <si>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</si>
  <si>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</si>
  <si>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</si>
  <si>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</si>
  <si>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</si>
  <si>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</si>
  <si>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</si>
  <si>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</si>
  <si>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</si>
  <si>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</si>
  <si>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</si>
  <si>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</si>
  <si>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</si>
  <si>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</si>
  <si>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</si>
  <si>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</si>
  <si>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</si>
  <si>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</si>
  <si>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</si>
  <si>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</si>
  <si>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</si>
  <si>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</si>
  <si>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</si>
  <si>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</si>
  <si>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</si>
  <si>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</si>
  <si>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</si>
  <si>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</si>
  <si>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</si>
  <si>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</si>
  <si>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</si>
  <si>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</si>
  <si>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</si>
  <si>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</si>
  <si>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</si>
  <si>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</si>
  <si>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</si>
  <si>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</si>
  <si>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</si>
  <si>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</si>
  <si>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</si>
  <si>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</si>
  <si>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</si>
  <si>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</si>
  <si>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</si>
  <si>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</si>
  <si>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</si>
  <si>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</si>
  <si>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</si>
  <si>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</si>
  <si>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</si>
  <si>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</si>
  <si>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</si>
  <si>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</si>
  <si>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</si>
  <si>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</si>
  <si>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</si>
  <si>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</si>
  <si>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</si>
  <si>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</si>
  <si>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</si>
  <si>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</si>
  <si>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</si>
  <si>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</si>
  <si>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</si>
  <si>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</si>
  <si>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</si>
  <si>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</si>
  <si>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</si>
  <si>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</si>
  <si>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</si>
  <si>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</si>
  <si>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</si>
  <si>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</si>
  <si>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</si>
  <si>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</si>
  <si>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</si>
  <si>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</si>
  <si>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</si>
  <si>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</si>
  <si>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</si>
  <si>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</si>
  <si>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</si>
  <si>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</si>
  <si>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</si>
  <si>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</si>
  <si>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</si>
  <si>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</si>
  <si>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</si>
  <si>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</si>
  <si>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</si>
  <si>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</si>
  <si>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</si>
  <si>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</si>
  <si>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</si>
  <si>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</si>
  <si>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</si>
  <si>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</si>
  <si>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</si>
  <si>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</si>
  <si>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</si>
  <si>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</si>
  <si>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</si>
  <si>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</si>
  <si>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</si>
  <si>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</si>
  <si>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</si>
  <si>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</si>
  <si>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</si>
  <si>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</si>
  <si>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</si>
  <si>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</si>
  <si>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</si>
  <si>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</si>
  <si>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</si>
  <si>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</si>
  <si>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</si>
  <si>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</si>
  <si>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</si>
  <si>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</si>
  <si>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</si>
  <si>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</si>
  <si>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</si>
  <si>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</si>
  <si>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</si>
  <si>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</si>
  <si>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</si>
  <si>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</si>
  <si>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</si>
  <si>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</si>
  <si>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</si>
  <si>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</si>
  <si>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</si>
  <si>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</si>
  <si>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</si>
  <si>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</si>
  <si>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</si>
  <si>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</si>
  <si>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</si>
  <si>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</si>
  <si>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</si>
  <si>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</si>
  <si>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</si>
  <si>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</si>
  <si>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</si>
  <si>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</si>
  <si>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</si>
  <si>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</si>
  <si>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</si>
  <si>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</si>
  <si>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</si>
  <si>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</si>
  <si>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</si>
  <si>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</si>
  <si>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</si>
  <si>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</si>
  <si>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</si>
  <si>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</si>
  <si>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</si>
  <si>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</si>
  <si>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</si>
  <si>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</si>
  <si>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</si>
  <si>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</si>
  <si>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</si>
  <si>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</si>
  <si>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</si>
  <si>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</si>
  <si>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</si>
  <si>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</si>
  <si>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</si>
  <si>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</si>
  <si>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</si>
  <si>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</si>
  <si>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</si>
  <si>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</si>
  <si>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</si>
  <si>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</si>
  <si>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</si>
  <si>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</si>
  <si>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</si>
  <si>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</si>
  <si>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</si>
  <si>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</si>
  <si>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</si>
  <si>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</si>
  <si>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</si>
  <si>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</si>
  <si>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</si>
  <si>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</si>
  <si>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</si>
  <si>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</si>
  <si>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</si>
  <si>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</si>
  <si>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</si>
  <si>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</si>
  <si>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</si>
  <si>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</si>
  <si>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</si>
  <si>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</si>
  <si>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</si>
  <si>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</si>
  <si>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</si>
  <si>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</si>
  <si>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</si>
  <si>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</si>
  <si>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</si>
  <si>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</si>
  <si>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</si>
  <si>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</si>
  <si>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</si>
  <si>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</si>
  <si>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</si>
  <si>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</si>
  <si>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</si>
  <si>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</si>
  <si>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</si>
  <si>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</si>
  <si>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</si>
  <si>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</si>
  <si>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</si>
  <si>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</si>
  <si>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</si>
  <si>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</si>
  <si>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</si>
  <si>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</si>
  <si>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</si>
  <si>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</si>
  <si>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</si>
  <si>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</si>
  <si>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</si>
  <si>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</si>
  <si>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</si>
  <si>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</si>
  <si>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</si>
  <si>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</si>
  <si>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</si>
  <si>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</si>
  <si>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</si>
  <si>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</si>
  <si>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</si>
  <si>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</si>
  <si>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</si>
  <si>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</si>
  <si>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</si>
  <si>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</si>
  <si>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</si>
  <si>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</si>
  <si>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</si>
  <si>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</si>
  <si>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</si>
  <si>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</si>
  <si>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</si>
  <si>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</si>
  <si>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</si>
  <si>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</si>
  <si>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</si>
  <si>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</si>
  <si>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</si>
  <si>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</si>
  <si>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</si>
  <si>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</si>
  <si>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</si>
  <si>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</si>
  <si>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</si>
  <si>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</si>
  <si>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</si>
  <si>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</si>
  <si>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</si>
  <si>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</si>
  <si>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</si>
  <si>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</si>
  <si>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</si>
  <si>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</si>
  <si>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</si>
  <si>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</si>
  <si>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</si>
  <si>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</si>
  <si>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</si>
  <si>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</si>
  <si>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</si>
  <si>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</si>
  <si>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</si>
  <si>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</si>
  <si>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</si>
  <si>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</si>
  <si>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</si>
  <si>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</si>
  <si>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</si>
  <si>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</si>
  <si>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</si>
  <si>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</si>
  <si>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</si>
  <si>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</si>
  <si>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</si>
  <si>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</si>
  <si>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</si>
  <si>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</si>
  <si>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</si>
  <si>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</si>
  <si>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</si>
  <si>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</si>
  <si>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</si>
  <si>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</si>
  <si>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</si>
  <si>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</si>
  <si>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</si>
  <si>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</si>
  <si>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</si>
  <si>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</si>
  <si>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</si>
  <si>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</si>
  <si>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</si>
  <si>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</si>
  <si>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</si>
  <si>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</si>
  <si>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</si>
  <si>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</si>
  <si>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</si>
  <si>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</si>
  <si>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</si>
  <si>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</si>
  <si>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</si>
  <si>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</si>
  <si>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</si>
  <si>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</si>
  <si>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</si>
  <si>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</si>
  <si>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</si>
  <si>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</si>
  <si>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</si>
  <si>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</si>
  <si>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</si>
  <si>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</si>
  <si>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</si>
  <si>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</si>
  <si>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</si>
  <si>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</si>
  <si>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</si>
  <si>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</si>
  <si>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</si>
  <si>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</si>
  <si>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</si>
  <si>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</si>
  <si>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</si>
  <si>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</si>
  <si>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</si>
  <si>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</si>
  <si>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</si>
  <si>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</si>
  <si>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</si>
  <si>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</si>
  <si>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</si>
  <si>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</si>
  <si>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</si>
  <si>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</si>
  <si>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</si>
  <si>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</si>
  <si>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</si>
  <si>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</si>
  <si>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</si>
  <si>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</si>
  <si>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</si>
  <si>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</si>
  <si>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</si>
  <si>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</si>
  <si>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</si>
  <si>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</si>
  <si>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</si>
  <si>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</si>
  <si>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</si>
  <si>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</si>
  <si>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</si>
  <si>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</si>
  <si>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</si>
  <si>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</si>
  <si>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</si>
  <si>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</si>
  <si>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</si>
  <si>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</si>
  <si>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</si>
  <si>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</si>
  <si>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</si>
  <si>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</si>
  <si>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</si>
  <si>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</si>
  <si>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</si>
  <si>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</si>
  <si>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</si>
  <si>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</si>
  <si>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</si>
  <si>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</si>
  <si>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</si>
  <si>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</si>
  <si>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</si>
  <si>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</si>
  <si>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</si>
  <si>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</si>
  <si>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</si>
  <si>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</si>
  <si>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</si>
  <si>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</si>
  <si>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</si>
  <si>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</si>
  <si>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</si>
  <si>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</si>
  <si>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</si>
  <si>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</si>
  <si>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</si>
  <si>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</si>
  <si>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</si>
  <si>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</si>
  <si>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</si>
  <si>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</si>
  <si>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</si>
  <si>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</si>
  <si>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</si>
  <si>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</si>
  <si>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</si>
  <si>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</si>
  <si>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</si>
  <si>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</si>
  <si>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</si>
  <si>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</si>
  <si>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</si>
  <si>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</si>
  <si>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</si>
  <si>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</si>
  <si>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</si>
  <si>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</si>
  <si>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</si>
  <si>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</si>
  <si>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</si>
  <si>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</si>
  <si>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</si>
  <si>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</si>
  <si>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</si>
  <si>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</si>
  <si>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</si>
  <si>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</si>
  <si>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</si>
  <si>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</si>
  <si>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</si>
  <si>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</si>
  <si>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</si>
  <si>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</si>
  <si>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</si>
  <si>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</si>
  <si>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</si>
  <si>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</si>
  <si>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</si>
  <si>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</si>
  <si>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</si>
  <si>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</si>
  <si>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</si>
  <si>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</si>
  <si>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</si>
  <si>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</si>
  <si>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</si>
  <si>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</si>
  <si>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</si>
  <si>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</si>
  <si>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</si>
  <si>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</si>
  <si>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</si>
  <si>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</si>
  <si>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</si>
  <si>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</si>
  <si>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</si>
  <si>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</si>
  <si>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</si>
  <si>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</si>
  <si>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</si>
  <si>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</si>
  <si>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</si>
  <si>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</si>
  <si>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</si>
  <si>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</si>
  <si>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</si>
  <si>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</si>
  <si>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</si>
  <si>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</si>
  <si>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</si>
  <si>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</si>
  <si>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</si>
  <si>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</si>
  <si>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</si>
  <si>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</si>
  <si>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</si>
  <si>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</si>
  <si>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</si>
  <si>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</si>
  <si>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</si>
  <si>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</si>
  <si>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</si>
  <si>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</si>
  <si>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</si>
  <si>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</si>
  <si>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</si>
  <si>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</si>
  <si>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</si>
  <si>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</si>
  <si>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</si>
  <si>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</si>
  <si>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</si>
  <si>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</si>
  <si>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</si>
  <si>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</si>
  <si>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</si>
  <si>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</si>
  <si>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</si>
  <si>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</si>
  <si>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</si>
  <si>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</si>
  <si>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</si>
  <si>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</si>
  <si>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</si>
  <si>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</si>
  <si>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</si>
  <si>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</si>
  <si>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</si>
  <si>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</si>
  <si>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</si>
  <si>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</si>
  <si>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</si>
  <si>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</si>
  <si>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</si>
  <si>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</si>
  <si>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</si>
  <si>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</si>
  <si>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</si>
  <si>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</si>
  <si>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</si>
  <si>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</si>
  <si>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</si>
  <si>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</si>
  <si>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</si>
  <si>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</si>
  <si>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</si>
  <si>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</si>
  <si>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</si>
  <si>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</si>
  <si>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</si>
  <si>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</si>
  <si>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</si>
  <si>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</si>
  <si>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</si>
  <si>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</si>
  <si>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</si>
  <si>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</si>
  <si>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</si>
  <si>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</si>
  <si>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</si>
  <si>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</si>
  <si>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</si>
  <si>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</si>
  <si>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</si>
  <si>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</si>
  <si>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</si>
  <si>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</si>
  <si>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</si>
  <si>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</si>
  <si>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</si>
  <si>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</si>
  <si>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</si>
  <si>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</si>
  <si>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</si>
  <si>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</si>
  <si>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</si>
  <si>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</si>
  <si>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</si>
  <si>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</si>
  <si>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</si>
  <si>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</si>
  <si>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</si>
  <si>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</si>
  <si>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</si>
  <si>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</si>
  <si>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</si>
  <si>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</si>
  <si>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</si>
  <si>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</si>
  <si>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</si>
  <si>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</si>
  <si>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</si>
  <si>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</si>
  <si>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</si>
  <si>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</si>
  <si>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</si>
  <si>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</si>
  <si>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</si>
  <si>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</si>
  <si>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</si>
  <si>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</si>
  <si>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</si>
  <si>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</si>
  <si>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</si>
  <si>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</si>
  <si>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</si>
  <si>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</si>
  <si>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</si>
  <si>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</si>
  <si>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</si>
  <si>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</si>
  <si>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</si>
  <si>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</si>
  <si>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</si>
  <si>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</si>
  <si>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</si>
  <si>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</si>
  <si>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</si>
  <si>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</si>
  <si>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</si>
  <si>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</si>
  <si>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</si>
  <si>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</si>
  <si>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</si>
  <si>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</si>
  <si>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</si>
  <si>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</si>
  <si>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</si>
  <si>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</si>
  <si>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</si>
  <si>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</si>
  <si>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</si>
  <si>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</si>
  <si>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</si>
  <si>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</si>
  <si>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</si>
  <si>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</si>
  <si>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</si>
  <si>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</si>
  <si>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</si>
  <si>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</si>
  <si>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</si>
  <si>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</si>
  <si>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</si>
  <si>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</si>
  <si>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</si>
  <si>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</si>
  <si>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</si>
  <si>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</si>
  <si>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</si>
  <si>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</si>
  <si>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</si>
  <si>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</si>
  <si>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</si>
  <si>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</si>
  <si>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</si>
  <si>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</si>
  <si>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</si>
  <si>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</si>
  <si>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</si>
  <si>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</si>
  <si>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</si>
  <si>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</si>
  <si>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</si>
  <si>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</si>
  <si>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</si>
  <si>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</si>
  <si>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</si>
  <si>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</si>
  <si>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</si>
  <si>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</si>
  <si>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</si>
  <si>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</si>
  <si>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</si>
  <si>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</si>
  <si>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</si>
  <si>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</si>
  <si>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</si>
  <si>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</si>
  <si>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</si>
  <si>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</si>
  <si>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</si>
  <si>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</si>
  <si>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</si>
  <si>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</si>
  <si>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</si>
  <si>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</si>
  <si>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</si>
  <si>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</si>
  <si>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</si>
  <si>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</si>
  <si>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</si>
  <si>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</si>
  <si>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</si>
  <si>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</si>
  <si>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</si>
  <si>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</si>
  <si>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</si>
  <si>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</si>
  <si>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</si>
  <si>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</si>
  <si>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</si>
  <si>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</si>
  <si>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</si>
  <si>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</si>
  <si>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</si>
  <si>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</si>
  <si>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</si>
  <si>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</si>
  <si>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</si>
  <si>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</si>
  <si>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</si>
  <si>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</si>
  <si>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</si>
  <si>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</si>
  <si>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</si>
  <si>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</si>
  <si>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</si>
  <si>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</si>
  <si>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</si>
  <si>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</si>
  <si>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</si>
  <si>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</si>
  <si>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</si>
  <si>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</si>
  <si>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</si>
  <si>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</si>
  <si>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</si>
  <si>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</si>
  <si>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</si>
  <si>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</si>
  <si>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</si>
  <si>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</si>
  <si>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</si>
  <si>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</si>
  <si>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</si>
  <si>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</si>
  <si>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</si>
  <si>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</si>
  <si>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</si>
  <si>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</si>
  <si>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</si>
  <si>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</si>
  <si>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</si>
  <si>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</si>
  <si>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</si>
  <si>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</si>
  <si>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</si>
  <si>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</si>
  <si>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</si>
  <si>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</si>
  <si>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</si>
  <si>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</si>
  <si>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</si>
  <si>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</si>
  <si>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</si>
  <si>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</si>
  <si>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</si>
  <si>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</si>
  <si>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</si>
  <si>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</si>
  <si>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</si>
  <si>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</si>
  <si>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</si>
  <si>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</si>
  <si>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</si>
  <si>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</si>
  <si>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</si>
  <si>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</si>
  <si>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</si>
  <si>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</si>
  <si>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</si>
  <si>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</si>
  <si>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</si>
  <si>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</si>
  <si>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</si>
  <si>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</si>
  <si>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</si>
  <si>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</si>
  <si>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</si>
  <si>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</si>
  <si>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</si>
  <si>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</si>
  <si>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</si>
  <si>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</si>
  <si>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</si>
  <si>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</si>
  <si>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</si>
  <si>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</si>
  <si>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</si>
  <si>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</si>
  <si>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</si>
  <si>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</si>
  <si>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</si>
  <si>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</si>
  <si>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</si>
  <si>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</si>
  <si>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</si>
  <si>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</si>
  <si>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</si>
  <si>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</si>
  <si>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</si>
  <si>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</si>
  <si>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</si>
  <si>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</si>
  <si>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</si>
  <si>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</si>
  <si>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</si>
  <si>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</si>
  <si>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</si>
  <si>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</si>
  <si>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</si>
  <si>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</si>
  <si>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</si>
  <si>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</si>
  <si>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</si>
  <si>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</si>
  <si>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</si>
  <si>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</si>
  <si>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</si>
  <si>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</si>
  <si>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</si>
  <si>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</si>
  <si>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</si>
  <si>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</si>
  <si>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</si>
  <si>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</si>
  <si>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</si>
  <si>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</si>
  <si>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</si>
  <si>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</si>
  <si>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</si>
  <si>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</si>
  <si>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</si>
  <si>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</si>
  <si>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</si>
  <si>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</si>
  <si>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</si>
  <si>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</si>
  <si>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</si>
  <si>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</si>
  <si>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</si>
  <si>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</si>
  <si>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</si>
  <si>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</si>
  <si>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</si>
  <si>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</si>
  <si>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</si>
  <si>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</si>
  <si>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</si>
  <si>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</si>
  <si>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</si>
  <si>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</si>
  <si>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</si>
  <si>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</si>
  <si>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</si>
  <si>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</si>
  <si>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</si>
  <si>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</si>
  <si>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</si>
  <si>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</si>
  <si>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</si>
  <si>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</si>
  <si>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</si>
  <si>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</si>
  <si>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</si>
  <si>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</si>
  <si>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</si>
  <si>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</si>
  <si>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</si>
  <si>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</si>
  <si>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</si>
  <si>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</si>
  <si>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</si>
  <si>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</si>
  <si>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</si>
  <si>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</si>
  <si>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</si>
  <si>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</si>
  <si>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</si>
  <si>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</si>
  <si>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</si>
  <si>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</si>
  <si>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</si>
  <si>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</si>
  <si>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</si>
  <si>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</si>
  <si>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</si>
  <si>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</si>
  <si>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</si>
  <si>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</si>
  <si>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</si>
  <si>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</si>
  <si>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</si>
  <si>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</si>
  <si>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</si>
  <si>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</si>
  <si>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</si>
  <si>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</si>
  <si>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</si>
  <si>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</si>
  <si>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</si>
  <si>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</si>
  <si>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</si>
  <si>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</si>
  <si>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</si>
  <si>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</si>
  <si>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</si>
  <si>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</si>
  <si>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</si>
  <si>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</si>
  <si>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</si>
  <si>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</si>
  <si>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</si>
  <si>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</si>
  <si>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</si>
  <si>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</si>
  <si>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</si>
  <si>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</si>
  <si>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</si>
  <si>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</si>
  <si>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</si>
  <si>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</si>
  <si>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</si>
  <si>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</si>
  <si>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</si>
  <si>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</si>
  <si>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</si>
  <si>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</si>
  <si>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</si>
  <si>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</si>
  <si>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</si>
  <si>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</si>
  <si>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</si>
  <si>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</si>
  <si>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</si>
  <si>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</si>
  <si>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</si>
  <si>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</si>
  <si>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</si>
  <si>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</si>
  <si>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</si>
  <si>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</si>
  <si>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</si>
  <si>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</si>
  <si>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</si>
  <si>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</si>
  <si>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</si>
  <si>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</si>
  <si>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</si>
  <si>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</si>
  <si>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</si>
  <si>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</si>
  <si>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</si>
  <si>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</si>
  <si>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</si>
  <si>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</si>
  <si>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</si>
  <si>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</si>
  <si>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</si>
  <si>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</si>
  <si>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</si>
  <si>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</si>
  <si>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</si>
  <si>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</si>
  <si>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</si>
  <si>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</si>
  <si>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</si>
  <si>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</si>
  <si>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</si>
  <si>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</si>
  <si>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</si>
  <si>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</si>
  <si>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</si>
  <si>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</si>
  <si>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</si>
  <si>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</si>
  <si>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</si>
  <si>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</si>
  <si>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</si>
  <si>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</si>
  <si>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</si>
  <si>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</si>
  <si>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</si>
  <si>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</si>
  <si>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</si>
  <si>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</si>
  <si>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</si>
  <si>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</si>
  <si>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</si>
  <si>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</si>
  <si>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</si>
  <si>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</si>
  <si>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</si>
  <si>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</si>
  <si>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</si>
  <si>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</si>
  <si>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</si>
  <si>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</si>
  <si>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</si>
  <si>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</si>
  <si>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</si>
  <si>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</si>
  <si>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</si>
  <si>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</si>
  <si>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</si>
  <si>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</si>
  <si>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</si>
  <si>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</si>
  <si>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</si>
  <si>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</si>
  <si>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</si>
  <si>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</si>
  <si>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</si>
  <si>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</si>
  <si>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</si>
  <si>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</si>
  <si>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</si>
  <si>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</si>
  <si>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</si>
  <si>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</si>
  <si>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</si>
  <si>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</si>
  <si>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</si>
  <si>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</si>
  <si>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</si>
  <si>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</si>
  <si>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</si>
  <si>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</si>
  <si>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</si>
  <si>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</si>
  <si>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</si>
  <si>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</si>
  <si>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</si>
  <si>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</si>
  <si>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</si>
  <si>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</si>
  <si>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</si>
  <si>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</si>
  <si>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</si>
  <si>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</si>
  <si>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</si>
  <si>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</si>
  <si>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</si>
  <si>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</si>
  <si>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</si>
  <si>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</si>
  <si>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</si>
  <si>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</si>
  <si>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</si>
  <si>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</si>
  <si>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</si>
  <si>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</si>
  <si>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</si>
  <si>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</si>
  <si>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</si>
  <si>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</si>
  <si>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</si>
  <si>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</si>
  <si>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</si>
  <si>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</si>
  <si>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</si>
  <si>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</si>
  <si>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</si>
  <si>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</si>
  <si>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</si>
  <si>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</si>
  <si>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</si>
  <si>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</si>
  <si>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</si>
  <si>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</si>
  <si>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</si>
  <si>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</si>
  <si>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</si>
  <si>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</si>
  <si>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</si>
  <si>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</si>
  <si>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</si>
  <si>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</si>
  <si>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</si>
  <si>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</si>
  <si>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</si>
  <si>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</si>
  <si>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</si>
  <si>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</si>
  <si>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</si>
  <si>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</si>
  <si>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</si>
  <si>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</si>
  <si>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</si>
  <si>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</si>
  <si>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</si>
  <si>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</si>
  <si>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</si>
  <si>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</si>
  <si>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</si>
  <si>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</si>
  <si>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</si>
  <si>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</si>
  <si>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</si>
  <si>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</si>
  <si>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</si>
  <si>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</si>
  <si>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</si>
  <si>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</si>
  <si>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</si>
  <si>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</si>
  <si>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</si>
  <si>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</si>
  <si>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</si>
  <si>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</si>
  <si>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</si>
  <si>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</si>
  <si>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</si>
  <si>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</si>
  <si>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</si>
  <si>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</si>
  <si>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</si>
  <si>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</si>
  <si>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</si>
  <si>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</si>
  <si>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</si>
  <si>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</si>
  <si>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</si>
  <si>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</si>
  <si>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</si>
  <si>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</si>
  <si>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</si>
  <si>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</si>
  <si>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</si>
  <si>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</si>
  <si>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</si>
  <si>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</si>
  <si>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</si>
  <si>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</si>
  <si>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</si>
  <si>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</si>
  <si>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</si>
  <si>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</si>
  <si>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</si>
  <si>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</si>
  <si>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</si>
  <si>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</si>
  <si>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</si>
  <si>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</si>
  <si>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</si>
  <si>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</si>
  <si>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</si>
  <si>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</si>
  <si>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</si>
  <si>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</si>
  <si>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</si>
  <si>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</si>
  <si>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</si>
  <si>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</si>
  <si>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</si>
  <si>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</si>
  <si>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</si>
  <si>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</si>
  <si>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</si>
  <si>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</si>
  <si>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</si>
  <si>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</si>
  <si>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</si>
  <si>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</si>
  <si>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</si>
  <si>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</si>
  <si>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</si>
  <si>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</si>
  <si>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</si>
  <si>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</si>
  <si>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</si>
  <si>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</si>
  <si>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</si>
  <si>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</si>
  <si>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</si>
  <si>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</si>
  <si>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</si>
  <si>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</si>
  <si>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</si>
  <si>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</si>
  <si>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</si>
  <si>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</si>
  <si>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</si>
  <si>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</si>
  <si>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</si>
  <si>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</si>
  <si>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</si>
  <si>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</si>
  <si>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</si>
  <si>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</si>
  <si>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</si>
  <si>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</si>
  <si>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</si>
  <si>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</si>
  <si>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</si>
  <si>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</si>
  <si>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</si>
  <si>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</si>
  <si>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</si>
  <si>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</si>
  <si>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</si>
  <si>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</si>
  <si>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</si>
  <si>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</si>
  <si>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</si>
  <si>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</si>
  <si>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</si>
  <si>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</si>
  <si>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</si>
  <si>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</si>
  <si>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</si>
  <si>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</si>
  <si>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</si>
  <si>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</si>
  <si>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</si>
  <si>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</si>
  <si>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</si>
  <si>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</si>
  <si>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</si>
  <si>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</si>
  <si>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</si>
  <si>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</si>
  <si>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</si>
  <si>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</si>
  <si>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</si>
  <si>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</si>
  <si>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</si>
  <si>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</si>
  <si>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</si>
  <si>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</si>
  <si>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</si>
  <si>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</si>
  <si>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</si>
  <si>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</si>
  <si>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</si>
  <si>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</si>
  <si>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</si>
  <si>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</si>
  <si>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</si>
  <si>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</si>
  <si>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</si>
  <si>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</si>
  <si>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</si>
  <si>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</si>
  <si>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</si>
  <si>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</si>
  <si>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</si>
  <si>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</si>
  <si>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</si>
  <si>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</si>
  <si>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</si>
  <si>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</si>
  <si>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</si>
  <si>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</si>
  <si>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</si>
  <si>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</si>
  <si>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</si>
  <si>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</si>
  <si>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</si>
  <si>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</si>
  <si>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</si>
  <si>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</si>
  <si>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</si>
  <si>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</si>
  <si>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</si>
  <si>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</si>
  <si>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</si>
  <si>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</si>
  <si>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</si>
  <si>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</si>
  <si>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</si>
  <si>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</si>
  <si>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</si>
  <si>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</si>
  <si>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</si>
  <si>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</si>
  <si>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</si>
  <si>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</si>
  <si>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</si>
  <si>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</si>
  <si>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</si>
  <si>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</si>
  <si>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</si>
  <si>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</si>
  <si>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</si>
  <si>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</si>
  <si>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</si>
  <si>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</si>
  <si>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</si>
  <si>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</si>
  <si>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</si>
  <si>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</si>
  <si>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</si>
  <si>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</si>
  <si>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</si>
  <si>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</si>
  <si>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</si>
  <si>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</si>
  <si>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</si>
  <si>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</si>
  <si>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</si>
  <si>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</si>
  <si>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</si>
  <si>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</si>
  <si>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</si>
  <si>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</si>
  <si>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</si>
  <si>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</si>
  <si>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</si>
  <si>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</si>
  <si>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</si>
  <si>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</si>
  <si>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</si>
  <si>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</si>
  <si>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</si>
  <si>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</si>
  <si>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</si>
  <si>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</si>
  <si>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</si>
  <si>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</si>
  <si>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</si>
  <si>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</si>
  <si>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</si>
  <si>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</si>
  <si>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</si>
  <si>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</si>
  <si>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</si>
  <si>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</si>
  <si>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</si>
  <si>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</si>
  <si>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</si>
  <si>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</si>
  <si>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</si>
  <si>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</si>
  <si>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</si>
  <si>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</si>
  <si>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</si>
  <si>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</si>
  <si>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</si>
  <si>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</si>
  <si>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</si>
  <si>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</si>
  <si>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</si>
  <si>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</si>
  <si>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</si>
  <si>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</si>
  <si>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</si>
  <si>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</si>
  <si>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</si>
  <si>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</si>
  <si>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</si>
  <si>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</si>
  <si>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</si>
  <si>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</si>
  <si>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</si>
  <si>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</si>
  <si>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</si>
  <si>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</si>
  <si>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</si>
  <si>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</si>
  <si>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</si>
  <si>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</si>
  <si>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</si>
  <si>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</si>
  <si>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</si>
  <si>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</si>
  <si>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</si>
  <si>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</si>
  <si>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</si>
  <si>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</si>
  <si>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</si>
  <si>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</si>
  <si>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</si>
  <si>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</si>
  <si>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</si>
  <si>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</si>
  <si>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</si>
  <si>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</si>
  <si>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</si>
  <si>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</si>
  <si>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</si>
  <si>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</si>
  <si>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</si>
  <si>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</si>
  <si>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</si>
  <si>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</si>
  <si>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</si>
  <si>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</si>
  <si>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</si>
  <si>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</si>
  <si>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</si>
  <si>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</si>
  <si>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</si>
  <si>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</si>
  <si>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</si>
  <si>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</si>
  <si>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</si>
  <si>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</si>
  <si>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</si>
  <si>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</si>
  <si>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</si>
  <si>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</si>
  <si>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</si>
  <si>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</si>
  <si>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</si>
  <si>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</si>
  <si>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</si>
  <si>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</si>
  <si>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</si>
  <si>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</si>
  <si>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</si>
  <si>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</si>
  <si>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</si>
  <si>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</si>
  <si>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</si>
  <si>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</si>
  <si>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</si>
  <si>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</si>
  <si>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</si>
  <si>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</si>
  <si>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</si>
  <si>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</si>
  <si>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</si>
  <si>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</si>
  <si>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</si>
  <si>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</si>
  <si>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</si>
  <si>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</si>
  <si>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</si>
  <si>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</si>
  <si>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</si>
  <si>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</si>
  <si>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</si>
  <si>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</si>
  <si>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</si>
  <si>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</si>
  <si>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</si>
  <si>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</si>
  <si>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</si>
  <si>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</si>
  <si>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</si>
  <si>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</si>
  <si>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</si>
  <si>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</si>
  <si>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</si>
  <si>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</si>
  <si>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</si>
  <si>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</si>
  <si>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</si>
  <si>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</si>
  <si>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</si>
  <si>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</si>
  <si>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</si>
  <si>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</si>
  <si>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</si>
  <si>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</si>
  <si>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</si>
  <si>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</si>
  <si>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</si>
  <si>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</si>
  <si>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</si>
  <si>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</si>
  <si>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</si>
  <si>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</si>
  <si>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</si>
  <si>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</si>
  <si>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</si>
  <si>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</si>
  <si>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</si>
  <si>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</si>
  <si>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</si>
  <si>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</si>
  <si>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</si>
  <si>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</si>
  <si>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</si>
  <si>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</si>
  <si>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</si>
  <si>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</si>
  <si>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</si>
  <si>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</si>
  <si>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</si>
  <si>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</si>
  <si>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</si>
  <si>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</si>
  <si>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</si>
  <si>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</si>
  <si>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</si>
  <si>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</si>
  <si>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</si>
  <si>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</si>
  <si>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</si>
  <si>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</si>
  <si>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</si>
  <si>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</si>
  <si>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</si>
  <si>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</si>
  <si>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</si>
  <si>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</si>
  <si>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</si>
  <si>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</si>
  <si>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</si>
  <si>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</si>
  <si>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</si>
  <si>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</si>
  <si>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</si>
  <si>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</si>
  <si>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</si>
  <si>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</si>
  <si>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</si>
  <si>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</si>
  <si>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</si>
  <si>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</si>
  <si>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</si>
  <si>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</si>
  <si>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</si>
  <si>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</si>
  <si>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</si>
  <si>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</si>
  <si>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</si>
  <si>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</si>
  <si>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</si>
  <si>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</si>
  <si>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</si>
  <si>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</si>
  <si>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</si>
  <si>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</si>
  <si>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</si>
  <si>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</si>
  <si>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</si>
  <si>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</si>
  <si>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</si>
  <si>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</si>
  <si>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</si>
  <si>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</si>
  <si>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</si>
  <si>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</si>
  <si>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</si>
  <si>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</si>
  <si>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</si>
  <si>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</si>
  <si>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</si>
  <si>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</si>
  <si>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</si>
  <si>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</si>
  <si>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</si>
  <si>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</si>
  <si>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</si>
  <si>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</si>
  <si>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</si>
  <si>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</si>
  <si>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</si>
  <si>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</si>
  <si>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</si>
  <si>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</si>
  <si>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</si>
  <si>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</si>
  <si>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</si>
  <si>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</si>
  <si>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</si>
  <si>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</si>
  <si>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</si>
  <si>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</si>
  <si>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</si>
  <si>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</si>
  <si>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</si>
  <si>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</si>
  <si>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</si>
  <si>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</si>
  <si>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</si>
  <si>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</si>
  <si>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</si>
  <si>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</si>
  <si>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</si>
  <si>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</si>
  <si>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</si>
  <si>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</si>
  <si>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</si>
  <si>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</si>
  <si>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</si>
  <si>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</si>
  <si>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</si>
  <si>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</si>
  <si>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</si>
  <si>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</si>
  <si>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</si>
  <si>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</si>
  <si>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</si>
  <si>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</si>
  <si>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</si>
  <si>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</si>
  <si>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</si>
  <si>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</si>
  <si>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</si>
  <si>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</si>
  <si>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</si>
  <si>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</si>
  <si>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</si>
  <si>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</si>
  <si>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</si>
  <si>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</si>
  <si>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</si>
  <si>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</si>
  <si>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</si>
  <si>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</si>
  <si>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</si>
  <si>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</si>
  <si>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</si>
  <si>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</si>
  <si>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</si>
  <si>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</si>
  <si>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</si>
  <si>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</si>
  <si>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</si>
  <si>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</si>
  <si>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</si>
  <si>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</si>
  <si>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</si>
  <si>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</si>
  <si>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</si>
  <si>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</si>
  <si>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</si>
  <si>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</si>
  <si>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</si>
  <si>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</si>
  <si>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</si>
  <si>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</si>
  <si>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</si>
  <si>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</si>
  <si>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</si>
  <si>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</si>
  <si>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</si>
  <si>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</si>
  <si>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</si>
  <si>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</si>
  <si>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</si>
  <si>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</si>
  <si>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</si>
  <si>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</si>
  <si>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</si>
  <si>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</si>
  <si>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</si>
  <si>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</si>
  <si>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</si>
  <si>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</si>
  <si>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</si>
  <si>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</si>
  <si>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</si>
  <si>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</si>
  <si>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</si>
  <si>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</si>
  <si>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</si>
  <si>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</si>
  <si>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</si>
  <si>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</si>
  <si>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</si>
  <si>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</si>
  <si>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</si>
  <si>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</si>
  <si>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</si>
  <si>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</si>
  <si>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</si>
  <si>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</si>
  <si>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</si>
  <si>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</si>
  <si>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</si>
  <si>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</si>
  <si>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</si>
  <si>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</si>
  <si>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</si>
  <si>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</si>
  <si>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</si>
  <si>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</si>
  <si>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</si>
  <si>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</si>
  <si>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</si>
  <si>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</si>
  <si>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</si>
  <si>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</si>
  <si>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</si>
  <si>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</si>
  <si>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</si>
  <si>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</si>
  <si>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</si>
  <si>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</si>
  <si>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</si>
  <si>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</si>
  <si>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</si>
  <si>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</si>
  <si>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</si>
  <si>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</si>
  <si>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</si>
  <si>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</si>
  <si>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</si>
  <si>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</si>
  <si>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</si>
  <si>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</si>
  <si>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</si>
  <si>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</si>
  <si>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</si>
  <si>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</si>
  <si>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</si>
  <si>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</si>
  <si>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</si>
  <si>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</si>
  <si>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</si>
  <si>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</si>
  <si>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</si>
  <si>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</si>
  <si>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</si>
  <si>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</si>
  <si>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</si>
  <si>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</si>
  <si>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</si>
  <si>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</si>
  <si>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</si>
  <si>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</si>
  <si>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</si>
  <si>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</si>
  <si>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</si>
  <si>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</si>
  <si>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</si>
  <si>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</si>
  <si>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</si>
  <si>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</si>
  <si>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</si>
  <si>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</si>
  <si>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</si>
  <si>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</si>
  <si>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</si>
  <si>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</si>
  <si>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</si>
  <si>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</si>
  <si>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</si>
  <si>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</si>
  <si>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</si>
  <si>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</si>
  <si>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</si>
  <si>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</si>
  <si>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</si>
  <si>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</si>
  <si>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</si>
  <si>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</si>
  <si>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</si>
  <si>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</si>
  <si>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</si>
  <si>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</si>
  <si>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</si>
  <si>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</si>
  <si>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</si>
  <si>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</si>
  <si>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</si>
  <si>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</si>
  <si>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</si>
  <si>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</si>
  <si>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</si>
  <si>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</si>
  <si>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</si>
  <si>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</si>
  <si>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</si>
  <si>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</si>
  <si>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</si>
  <si>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</si>
  <si>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</si>
  <si>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</si>
  <si>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</si>
  <si>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</si>
  <si>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</si>
  <si>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</si>
  <si>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</si>
  <si>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</si>
  <si>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</si>
  <si>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</si>
  <si>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</si>
  <si>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</si>
  <si>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</si>
  <si>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</si>
  <si>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</si>
  <si>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</si>
  <si>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</si>
  <si>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</si>
  <si>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</si>
  <si>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</si>
  <si>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</si>
  <si>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</si>
  <si>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</si>
  <si>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</si>
  <si>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</si>
  <si>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</si>
  <si>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</si>
  <si>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</si>
  <si>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</si>
  <si>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</si>
  <si>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</si>
  <si>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</si>
  <si>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</si>
  <si>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</si>
  <si>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</si>
  <si>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</si>
  <si>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</si>
  <si>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</si>
  <si>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</si>
  <si>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</si>
  <si>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</si>
  <si>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</si>
  <si>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</si>
  <si>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</si>
  <si>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</si>
  <si>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</si>
  <si>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</si>
  <si>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</si>
  <si>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</si>
  <si>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</si>
  <si>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</si>
  <si>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</si>
  <si>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</si>
  <si>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</si>
  <si>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</si>
  <si>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</si>
  <si>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</si>
  <si>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</si>
  <si>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</si>
  <si>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</si>
  <si>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</si>
  <si>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</si>
  <si>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</si>
  <si>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</si>
  <si>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</si>
  <si>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</si>
  <si>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</si>
  <si>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</si>
  <si>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</si>
  <si>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</si>
  <si>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</si>
  <si>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</si>
  <si>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</si>
  <si>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</si>
  <si>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</si>
  <si>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</si>
  <si>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</si>
  <si>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</si>
  <si>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</si>
  <si>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</si>
  <si>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</si>
  <si>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</si>
  <si>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</si>
  <si>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</si>
  <si>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</si>
  <si>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</si>
  <si>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</si>
  <si>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</si>
  <si>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</si>
  <si>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</si>
  <si>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</si>
  <si>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</si>
  <si>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</si>
  <si>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</si>
  <si>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</si>
  <si>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</si>
  <si>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</si>
  <si>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</si>
  <si>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</si>
  <si>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</si>
  <si>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</si>
  <si>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</si>
  <si>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</si>
  <si>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</si>
  <si>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</si>
  <si>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</si>
  <si>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</si>
  <si>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</si>
  <si>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</si>
  <si>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</si>
  <si>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</si>
  <si>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</si>
  <si>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</si>
  <si>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</si>
  <si>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</si>
  <si>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</si>
  <si>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</si>
  <si>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</si>
  <si>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</si>
  <si>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</si>
  <si>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</si>
  <si>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</si>
  <si>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</si>
  <si>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</si>
  <si>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</si>
  <si>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</si>
  <si>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</si>
  <si>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</si>
  <si>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</si>
  <si>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</si>
  <si>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</si>
  <si>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</si>
  <si>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</si>
  <si>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</si>
  <si>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</si>
  <si>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</si>
  <si>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</si>
  <si>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</si>
  <si>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</si>
  <si>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</si>
  <si>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</si>
  <si>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</si>
  <si>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</si>
  <si>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</si>
  <si>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</si>
  <si>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</si>
  <si>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</si>
  <si>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</si>
  <si>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</si>
  <si>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</si>
  <si>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</si>
  <si>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</si>
  <si>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</si>
  <si>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</si>
  <si>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</si>
  <si>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</si>
  <si>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</si>
  <si>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</si>
  <si>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</si>
  <si>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</si>
  <si>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</si>
  <si>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</si>
  <si>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</si>
  <si>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</si>
  <si>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</si>
  <si>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</si>
  <si>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</si>
  <si>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</si>
  <si>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</si>
  <si>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</si>
  <si>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</si>
  <si>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</si>
  <si>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</si>
  <si>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</si>
  <si>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</si>
  <si>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</si>
  <si>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</si>
  <si>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</si>
  <si>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</si>
  <si>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</si>
  <si>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</si>
  <si>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</si>
  <si>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</si>
  <si>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</si>
  <si>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</si>
  <si>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</si>
  <si>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</si>
  <si>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</si>
  <si>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</si>
  <si>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</si>
  <si>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</si>
  <si>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</si>
  <si>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</si>
  <si>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</si>
  <si>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</si>
  <si>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</si>
  <si>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</si>
  <si>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</si>
  <si>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</si>
  <si>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</si>
  <si>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</si>
  <si>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</si>
  <si>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</si>
  <si>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</si>
  <si>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</si>
  <si>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</si>
  <si>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</si>
  <si>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</si>
  <si>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</si>
  <si>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</si>
  <si>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</si>
  <si>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</si>
  <si>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</si>
  <si>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</si>
  <si>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</si>
  <si>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</si>
  <si>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</si>
  <si>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</si>
  <si>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</si>
  <si>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</si>
  <si>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</si>
  <si>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</si>
  <si>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</si>
  <si>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</si>
  <si>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</si>
  <si>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</si>
  <si>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</si>
  <si>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</si>
  <si>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</si>
  <si>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</si>
  <si>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</si>
  <si>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</si>
  <si>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</si>
  <si>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</si>
  <si>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</si>
  <si>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</si>
  <si>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</si>
  <si>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</si>
  <si>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</si>
  <si>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</si>
  <si>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</si>
  <si>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</si>
  <si>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</si>
  <si>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</si>
  <si>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</si>
  <si>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</si>
  <si>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</si>
  <si>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</si>
  <si>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</si>
  <si>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</si>
  <si>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</si>
  <si>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</si>
  <si>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</si>
  <si>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</si>
  <si>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</si>
  <si>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</si>
  <si>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</si>
  <si>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</si>
  <si>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</si>
  <si>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</si>
  <si>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</si>
  <si>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</si>
  <si>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</si>
  <si>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</si>
  <si>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</si>
  <si>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</si>
  <si>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</si>
  <si>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</si>
  <si>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</si>
  <si>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</si>
  <si>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</si>
  <si>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</si>
  <si>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</si>
  <si>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</si>
  <si>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</si>
  <si>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</si>
  <si>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</si>
  <si>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</si>
  <si>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</si>
  <si>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</si>
  <si>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</si>
  <si>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</si>
  <si>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</si>
  <si>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</si>
  <si>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</si>
  <si>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</si>
  <si>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</si>
  <si>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</si>
  <si>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</si>
  <si>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</si>
  <si>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</si>
  <si>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</si>
  <si>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</si>
  <si>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</si>
  <si>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</si>
  <si>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</si>
  <si>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</si>
  <si>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</si>
  <si>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</si>
  <si>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</si>
  <si>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</si>
  <si>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</si>
  <si>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</si>
  <si>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</si>
  <si>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</si>
  <si>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</si>
  <si>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</si>
  <si>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</si>
  <si>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</si>
  <si>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</si>
  <si>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</si>
  <si>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</si>
  <si>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</si>
  <si>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</si>
  <si>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</si>
  <si>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</si>
  <si>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</si>
  <si>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</si>
  <si>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</si>
  <si>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</si>
  <si>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</si>
  <si>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</si>
  <si>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</si>
  <si>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</si>
  <si>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</si>
  <si>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</si>
  <si>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</si>
  <si>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</si>
  <si>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</si>
  <si>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</si>
  <si>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</si>
  <si>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</si>
  <si>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</si>
  <si>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</si>
  <si>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</si>
  <si>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</si>
  <si>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</si>
  <si>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</si>
  <si>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</si>
  <si>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</si>
  <si>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</si>
  <si>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</si>
  <si>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</si>
  <si>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</si>
  <si>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</si>
  <si>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</si>
  <si>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</si>
  <si>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</si>
  <si>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</si>
  <si>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</si>
  <si>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</si>
  <si>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</si>
  <si>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</si>
  <si>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</si>
  <si>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</si>
  <si>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</si>
  <si>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</si>
  <si>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</si>
  <si>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</si>
  <si>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</si>
  <si>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</si>
  <si>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</si>
  <si>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</si>
  <si>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</si>
  <si>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</si>
  <si>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</si>
  <si>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</si>
  <si>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</si>
  <si>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</si>
  <si>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</si>
  <si>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</si>
  <si>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</si>
  <si>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</si>
  <si>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</si>
  <si>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</si>
  <si>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</si>
  <si>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</si>
  <si>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</si>
  <si>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</si>
  <si>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</si>
  <si>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</si>
  <si>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</si>
  <si>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</si>
  <si>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</si>
  <si>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</si>
  <si>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</si>
  <si>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</si>
  <si>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</si>
  <si>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</si>
  <si>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</si>
  <si>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</si>
  <si>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</si>
  <si>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</si>
  <si>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</si>
  <si>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</si>
  <si>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</si>
  <si>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</si>
  <si>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</si>
  <si>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</si>
  <si>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</si>
  <si>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</si>
  <si>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</si>
  <si>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</si>
  <si>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</si>
  <si>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</si>
  <si>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</si>
  <si>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</si>
  <si>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</si>
  <si>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</si>
  <si>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</si>
  <si>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</si>
  <si>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</si>
  <si>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</si>
  <si>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</si>
  <si>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</si>
  <si>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</si>
  <si>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</si>
  <si>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</si>
  <si>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</si>
  <si>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</si>
  <si>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</si>
  <si>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</si>
  <si>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</si>
  <si>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</si>
  <si>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</si>
  <si>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</si>
  <si>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</si>
  <si>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</si>
  <si>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</si>
  <si>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</si>
  <si>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</si>
  <si>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</si>
  <si>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</si>
  <si>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</si>
  <si>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</si>
  <si>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</si>
  <si>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</si>
  <si>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</si>
  <si>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</si>
  <si>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</si>
  <si>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</si>
  <si>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</si>
  <si>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</si>
  <si>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</si>
  <si>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</si>
  <si>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</si>
  <si>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</si>
  <si>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</si>
  <si>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</si>
  <si>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</si>
  <si>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</si>
  <si>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</si>
  <si>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</si>
  <si>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</si>
  <si>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</si>
  <si>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</si>
  <si>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</si>
  <si>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</si>
  <si>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</si>
  <si>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</si>
  <si>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</si>
  <si>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</si>
  <si>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</si>
  <si>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</si>
  <si>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</si>
  <si>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</si>
  <si>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</si>
  <si>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</si>
  <si>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</si>
  <si>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</si>
  <si>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</si>
  <si>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</si>
  <si>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</si>
  <si>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</si>
  <si>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</si>
  <si>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</si>
  <si>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</si>
  <si>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</si>
  <si>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</si>
  <si>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</si>
  <si>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</si>
  <si>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</si>
  <si>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</si>
  <si>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</si>
  <si>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</si>
  <si>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</si>
  <si>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</si>
  <si>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</si>
  <si>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</si>
  <si>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</si>
  <si>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</si>
  <si>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</si>
  <si>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</si>
  <si>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</si>
  <si>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</si>
  <si>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</si>
  <si>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</si>
  <si>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</si>
  <si>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</si>
  <si>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</si>
  <si>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</si>
  <si>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</si>
  <si>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</si>
  <si>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</si>
  <si>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</si>
  <si>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</si>
  <si>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</si>
  <si>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</si>
  <si>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</si>
  <si>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</si>
  <si>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</si>
  <si>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</si>
  <si>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</si>
  <si>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</si>
  <si>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</si>
  <si>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</si>
  <si>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</si>
  <si>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</si>
  <si>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</si>
  <si>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</si>
  <si>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</si>
  <si>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</si>
  <si>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</si>
  <si>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</si>
  <si>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</si>
  <si>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</si>
  <si>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</si>
  <si>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</si>
  <si>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</si>
  <si>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</si>
  <si>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</si>
  <si>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</si>
  <si>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</si>
  <si>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</si>
  <si>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</si>
  <si>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</si>
  <si>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</si>
  <si>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</si>
  <si>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</si>
  <si>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</si>
  <si>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</si>
  <si>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</si>
  <si>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</si>
  <si>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</si>
  <si>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</si>
  <si>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</si>
  <si>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</si>
  <si>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</si>
  <si>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</si>
  <si>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</si>
  <si>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</si>
  <si>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</si>
  <si>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</si>
  <si>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</si>
  <si>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</si>
  <si>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</si>
  <si>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</si>
  <si>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</si>
  <si>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</si>
  <si>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</si>
  <si>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</si>
  <si>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</si>
  <si>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</si>
  <si>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</si>
  <si>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</si>
  <si>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</si>
  <si>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</si>
  <si>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</si>
  <si>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</si>
  <si>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</si>
  <si>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</si>
  <si>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</si>
  <si>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</si>
  <si>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</si>
  <si>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</si>
  <si>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</si>
  <si>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</si>
  <si>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</si>
  <si>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</si>
  <si>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</si>
  <si>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</si>
  <si>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</si>
  <si>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</si>
  <si>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</si>
  <si>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</si>
  <si>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</si>
  <si>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</si>
  <si>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</si>
  <si>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</si>
  <si>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</si>
  <si>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</si>
  <si>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</si>
  <si>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</si>
  <si>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</si>
  <si>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</si>
  <si>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</si>
  <si>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</si>
  <si>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</si>
  <si>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</si>
  <si>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</si>
  <si>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</si>
  <si>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</si>
  <si>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</si>
  <si>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</si>
  <si>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</si>
  <si>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</si>
  <si>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</si>
  <si>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</si>
  <si>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</si>
  <si>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</si>
  <si>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</si>
  <si>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</si>
  <si>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</si>
  <si>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</si>
  <si>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</si>
  <si>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</si>
  <si>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</si>
  <si>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</si>
  <si>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</si>
  <si>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</si>
  <si>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</si>
  <si>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</si>
  <si>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</si>
  <si>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</si>
  <si>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</si>
  <si>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</si>
  <si>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</si>
  <si>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</si>
  <si>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</si>
  <si>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</si>
  <si>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</si>
  <si>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</si>
  <si>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</si>
  <si>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</si>
  <si>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</si>
  <si>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</si>
  <si>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</si>
  <si>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</si>
  <si>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</si>
  <si>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</si>
  <si>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</si>
  <si>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</si>
  <si>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</si>
  <si>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</si>
  <si>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</si>
  <si>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</si>
  <si>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</si>
  <si>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</si>
  <si>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</si>
  <si>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</si>
  <si>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</si>
  <si>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</si>
  <si>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</si>
  <si>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</si>
  <si>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</si>
  <si>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</si>
  <si>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</si>
  <si>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</si>
  <si>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</si>
  <si>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</si>
  <si>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</si>
  <si>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</si>
  <si>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</si>
  <si>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</si>
  <si>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</si>
  <si>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</si>
  <si>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</si>
  <si>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</si>
  <si>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</si>
  <si>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</si>
  <si>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</si>
  <si>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</si>
  <si>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</si>
  <si>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</si>
  <si>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</si>
  <si>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</si>
  <si>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</si>
  <si>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</si>
  <si>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</si>
  <si>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</si>
  <si>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</si>
  <si>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</si>
  <si>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</si>
  <si>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</si>
  <si>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</si>
  <si>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</si>
  <si>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</si>
  <si>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</si>
  <si>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</si>
  <si>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</si>
  <si>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</si>
  <si>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</si>
  <si>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</si>
  <si>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</si>
  <si>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</si>
  <si>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</si>
  <si>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</si>
  <si>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</si>
  <si>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</si>
  <si>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</si>
  <si>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</si>
  <si>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</si>
  <si>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</si>
  <si>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</si>
  <si>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</si>
  <si>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</si>
  <si>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</si>
  <si>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</si>
  <si>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</si>
  <si>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</si>
  <si>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</si>
  <si>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</si>
  <si>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</si>
  <si>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</si>
  <si>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</si>
  <si>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</si>
  <si>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</si>
  <si>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</si>
  <si>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</si>
  <si>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</si>
  <si>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</si>
  <si>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</si>
  <si>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</si>
  <si>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</si>
  <si>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</si>
  <si>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</si>
  <si>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</si>
  <si>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</si>
  <si>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</si>
  <si>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</si>
  <si>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</si>
  <si>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</si>
  <si>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</si>
  <si>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</si>
  <si>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</si>
  <si>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</si>
  <si>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</si>
  <si>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</si>
  <si>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</si>
  <si>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</si>
  <si>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</si>
  <si>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</si>
  <si>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</si>
  <si>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</si>
  <si>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</si>
  <si>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</si>
  <si>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</si>
  <si>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</si>
  <si>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</si>
  <si>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</si>
  <si>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</si>
  <si>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</si>
  <si>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</si>
  <si>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</si>
  <si>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</si>
  <si>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</si>
  <si>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</si>
  <si>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</si>
  <si>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</si>
  <si>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</si>
  <si>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</si>
  <si>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</si>
  <si>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</si>
  <si>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</si>
  <si>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</si>
  <si>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</si>
  <si>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</si>
  <si>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</si>
  <si>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</si>
  <si>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</si>
  <si>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</si>
  <si>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</si>
  <si>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</si>
  <si>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</si>
  <si>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</si>
  <si>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</si>
  <si>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</si>
  <si>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</si>
  <si>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</si>
  <si>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</si>
  <si>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</si>
  <si>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</si>
  <si>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</si>
  <si>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</si>
  <si>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</si>
  <si>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</si>
  <si>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</si>
  <si>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</si>
  <si>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</si>
  <si>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</si>
  <si>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</si>
  <si>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</si>
  <si>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</si>
  <si>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</si>
  <si>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</si>
  <si>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</si>
  <si>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</si>
  <si>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</si>
  <si>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</si>
  <si>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</si>
  <si>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</si>
  <si>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</si>
  <si>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</si>
  <si>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</si>
  <si>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</si>
  <si>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</si>
  <si>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</si>
  <si>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</si>
  <si>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</si>
  <si>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</si>
  <si>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</si>
  <si>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</si>
  <si>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</si>
  <si>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</si>
  <si>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</si>
  <si>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</si>
  <si>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</si>
  <si>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</si>
  <si>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</si>
  <si>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</si>
  <si>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</si>
  <si>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</si>
  <si>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</si>
  <si>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</si>
  <si>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</si>
  <si>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</si>
  <si>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</si>
  <si>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</si>
  <si>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</si>
  <si>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</si>
  <si>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</si>
  <si>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</si>
  <si>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</si>
  <si>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</si>
  <si>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</si>
  <si>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</si>
  <si>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</si>
  <si>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</si>
  <si>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</si>
  <si>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</si>
  <si>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</si>
  <si>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</si>
  <si>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</si>
  <si>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</si>
  <si>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</si>
  <si>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</si>
  <si>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</si>
  <si>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</si>
  <si>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</si>
  <si>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</si>
  <si>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</si>
  <si>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</si>
  <si>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</si>
  <si>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</si>
  <si>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</si>
  <si>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</si>
  <si>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</si>
  <si>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</si>
  <si>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</si>
  <si>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</si>
  <si>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</si>
  <si>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</si>
  <si>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</si>
  <si>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</si>
  <si>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</si>
  <si>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</si>
  <si>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</si>
  <si>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</si>
  <si>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</si>
  <si>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</si>
  <si>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</si>
  <si>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</si>
  <si>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</si>
  <si>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</si>
  <si>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</si>
  <si>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</si>
  <si>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</si>
  <si>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</si>
  <si>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</si>
  <si>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</si>
  <si>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</si>
  <si>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</si>
  <si>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</si>
  <si>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</si>
  <si>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</si>
  <si>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</si>
  <si>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</si>
  <si>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</si>
  <si>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</si>
  <si>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</si>
  <si>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</si>
  <si>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</si>
  <si>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</si>
  <si>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</si>
  <si>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</si>
  <si>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</si>
  <si>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</si>
  <si>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</si>
  <si>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</si>
  <si>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</si>
  <si>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</si>
  <si>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</si>
  <si>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</si>
  <si>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</si>
  <si>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</si>
  <si>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</si>
  <si>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</si>
  <si>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</si>
  <si>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</si>
  <si>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</si>
  <si>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</si>
  <si>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</si>
  <si>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</si>
  <si>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</si>
  <si>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</si>
  <si>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</si>
  <si>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</si>
  <si>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</si>
  <si>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</si>
  <si>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</si>
  <si>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</si>
  <si>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</si>
  <si>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</si>
  <si>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</si>
  <si>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</si>
  <si>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</si>
  <si>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</si>
  <si>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</si>
  <si>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</si>
  <si>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</si>
  <si>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</si>
  <si>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</si>
  <si>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</si>
  <si>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</si>
  <si>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</si>
  <si>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</si>
  <si>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</si>
  <si>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</si>
  <si>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</si>
  <si>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</si>
  <si>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</si>
  <si>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</si>
  <si>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</si>
  <si>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</si>
  <si>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</si>
  <si>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</si>
  <si>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</si>
  <si>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</si>
  <si>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</si>
  <si>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</si>
  <si>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</si>
  <si>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</si>
  <si>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</si>
  <si>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</si>
  <si>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</si>
  <si>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</si>
  <si>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</si>
  <si>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</si>
  <si>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</si>
  <si>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</si>
  <si>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</si>
  <si>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</si>
  <si>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</si>
  <si>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</si>
  <si>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</si>
  <si>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</si>
  <si>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</si>
  <si>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</si>
  <si>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</si>
  <si>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</si>
  <si>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</si>
  <si>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</si>
  <si>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</si>
  <si>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</si>
  <si>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</si>
  <si>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</si>
  <si>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</si>
  <si>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</si>
  <si>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</si>
  <si>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</si>
  <si>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</si>
  <si>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</si>
  <si>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</si>
  <si>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</si>
  <si>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</si>
  <si>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</si>
  <si>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</si>
  <si>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</si>
  <si>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</si>
  <si>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</si>
  <si>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</si>
  <si>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</si>
  <si>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</si>
  <si>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</si>
  <si>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</si>
  <si>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</si>
  <si>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</si>
  <si>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</si>
  <si>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</si>
  <si>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</si>
  <si>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</si>
  <si>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</si>
  <si>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</si>
  <si>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</si>
  <si>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</si>
  <si>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</si>
  <si>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</si>
  <si>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</si>
  <si>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</si>
  <si>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</si>
  <si>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</si>
  <si>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</si>
  <si>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</si>
  <si>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</si>
  <si>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</si>
  <si>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</si>
  <si>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</si>
  <si>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</si>
  <si>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</si>
  <si>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</si>
  <si>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</si>
  <si>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</si>
  <si>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</si>
  <si>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</si>
  <si>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</si>
  <si>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</si>
  <si>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</si>
  <si>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</si>
  <si>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</si>
  <si>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</si>
  <si>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</si>
  <si>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</si>
  <si>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</si>
  <si>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</si>
  <si>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</si>
  <si>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</si>
  <si>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</si>
  <si>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</si>
  <si>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</si>
  <si>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</si>
  <si>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</si>
  <si>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</si>
  <si>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</si>
  <si>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</si>
  <si>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</si>
  <si>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</si>
  <si>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</si>
  <si>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</si>
  <si>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</si>
  <si>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</si>
  <si>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</si>
  <si>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</si>
  <si>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</si>
  <si>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</si>
  <si>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</si>
  <si>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</si>
  <si>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</si>
  <si>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</si>
  <si>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</si>
  <si>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</si>
  <si>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</si>
  <si>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</si>
  <si>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</si>
  <si>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</si>
  <si>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</si>
  <si>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</si>
  <si>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</si>
  <si>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</si>
  <si>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</si>
  <si>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</si>
  <si>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</si>
  <si>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</si>
  <si>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</si>
  <si>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</si>
  <si>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</si>
  <si>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</si>
  <si>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</si>
  <si>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</si>
  <si>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</si>
  <si>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</si>
  <si>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</si>
  <si>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</si>
  <si>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</si>
  <si>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</si>
  <si>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</si>
  <si>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</si>
  <si>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</si>
  <si>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</si>
  <si>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</si>
  <si>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</si>
  <si>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</si>
  <si>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</si>
  <si>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</si>
  <si>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</si>
  <si>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</si>
  <si>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</si>
  <si>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</si>
  <si>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</si>
  <si>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</si>
  <si>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</si>
  <si>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</si>
  <si>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</si>
  <si>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</si>
  <si>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</si>
  <si>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</si>
  <si>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</si>
  <si>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</si>
  <si>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</si>
  <si>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</si>
  <si>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</si>
  <si>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</si>
  <si>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</si>
  <si>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</si>
  <si>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</si>
  <si>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</si>
  <si>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</si>
  <si>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</si>
  <si>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</si>
  <si>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</si>
  <si>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</si>
  <si>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</si>
  <si>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</si>
  <si>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</si>
  <si>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</si>
  <si>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</si>
  <si>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</si>
  <si>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</si>
  <si>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</si>
  <si>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</si>
  <si>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</si>
  <si>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</si>
  <si>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</si>
  <si>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</si>
  <si>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</si>
  <si>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</si>
  <si>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</si>
  <si>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</si>
  <si>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</si>
  <si>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</si>
  <si>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</si>
  <si>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</si>
  <si>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</si>
  <si>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</si>
  <si>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</si>
  <si>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</si>
  <si>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</si>
  <si>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</si>
  <si>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</si>
  <si>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</si>
  <si>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</si>
  <si>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</si>
  <si>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</si>
  <si>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</si>
  <si>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</si>
  <si>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</si>
  <si>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</si>
  <si>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</si>
  <si>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</si>
  <si>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</si>
  <si>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</si>
  <si>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</si>
  <si>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</si>
  <si>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</si>
  <si>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</si>
  <si>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</si>
  <si>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</si>
  <si>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</si>
  <si>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</si>
  <si>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</si>
  <si>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</si>
  <si>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</si>
  <si>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</si>
  <si>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</si>
  <si>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</si>
  <si>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</si>
  <si>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</si>
  <si>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</si>
  <si>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</si>
  <si>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</si>
  <si>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</si>
  <si>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</si>
  <si>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</si>
  <si>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</si>
  <si>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</si>
  <si>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</si>
  <si>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</si>
  <si>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</si>
  <si>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</si>
  <si>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</si>
  <si>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</si>
  <si>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</si>
  <si>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</si>
  <si>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</si>
  <si>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</si>
  <si>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</si>
  <si>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</si>
  <si>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</si>
  <si>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</si>
  <si>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</si>
  <si>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</si>
  <si>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</si>
  <si>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</si>
  <si>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</si>
  <si>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</si>
  <si>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</si>
  <si>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</si>
  <si>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</si>
  <si>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</si>
  <si>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</si>
  <si>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</si>
  <si>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</si>
  <si>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</si>
  <si>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</si>
  <si>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</si>
  <si>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</si>
  <si>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</si>
  <si>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</si>
  <si>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</si>
  <si>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</si>
  <si>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</si>
  <si>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</si>
  <si>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</si>
  <si>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</si>
  <si>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</si>
  <si>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</si>
  <si>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</si>
  <si>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</si>
  <si>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</si>
  <si>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</si>
  <si>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</si>
  <si>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</si>
  <si>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</si>
  <si>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</si>
  <si>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</si>
  <si>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</si>
  <si>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</si>
  <si>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</si>
  <si>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</si>
  <si>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</si>
  <si>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</si>
  <si>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</si>
  <si>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</si>
  <si>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</si>
  <si>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</si>
  <si>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</si>
  <si>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</si>
  <si>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</si>
  <si>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</si>
  <si>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</si>
  <si>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</si>
  <si>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</si>
  <si>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</si>
  <si>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</si>
  <si>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</si>
  <si>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</si>
  <si>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</si>
  <si>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</si>
  <si>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</si>
  <si>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</si>
  <si>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</si>
  <si>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</si>
  <si>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</si>
  <si>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</si>
  <si>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</si>
  <si>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</si>
  <si>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</si>
  <si>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</si>
  <si>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</si>
  <si>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</si>
  <si>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</si>
  <si>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</si>
  <si>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</si>
  <si>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</si>
  <si>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</si>
  <si>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</si>
  <si>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</si>
  <si>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</si>
  <si>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</si>
  <si>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</si>
  <si>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</si>
  <si>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</si>
  <si>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</si>
  <si>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</si>
  <si>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</si>
  <si>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</si>
  <si>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</si>
  <si>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</si>
  <si>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</si>
  <si>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</si>
  <si>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</si>
  <si>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</si>
  <si>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</si>
  <si>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</si>
  <si>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</si>
  <si>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</si>
  <si>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</si>
  <si>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</si>
  <si>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</si>
  <si>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</si>
  <si>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</si>
  <si>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</si>
  <si>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</si>
  <si>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</si>
  <si>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</si>
  <si>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</si>
  <si>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</si>
  <si>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</si>
  <si>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</si>
  <si>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</si>
  <si>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</si>
  <si>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</si>
  <si>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</si>
  <si>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</si>
  <si>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</si>
  <si>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</si>
  <si>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</si>
  <si>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</si>
  <si>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</si>
  <si>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</si>
  <si>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</si>
  <si>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</si>
  <si>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</si>
  <si>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</si>
  <si>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</si>
  <si>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</si>
  <si>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</si>
  <si>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</si>
  <si>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</si>
  <si>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</si>
  <si>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</si>
  <si>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</si>
  <si>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</si>
  <si>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</si>
  <si>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</si>
  <si>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</si>
  <si>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</si>
  <si>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</si>
  <si>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</si>
  <si>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</si>
  <si>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</si>
  <si>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</si>
  <si>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</si>
  <si>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</si>
  <si>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</si>
  <si>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</si>
  <si>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</si>
  <si>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</si>
  <si>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</si>
  <si>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</si>
  <si>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</si>
  <si>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</si>
  <si>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</si>
  <si>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</si>
  <si>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</si>
  <si>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</si>
  <si>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</si>
  <si>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</si>
  <si>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</si>
  <si>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</si>
  <si>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</si>
  <si>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</si>
  <si>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</si>
  <si>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</si>
  <si>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</si>
  <si>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</si>
  <si>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</si>
  <si>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</si>
  <si>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</si>
  <si>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</si>
  <si>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</si>
  <si>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</si>
  <si>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</si>
  <si>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</si>
  <si>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</si>
  <si>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</si>
  <si>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</si>
  <si>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</si>
  <si>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</si>
  <si>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</si>
  <si>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</si>
  <si>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</si>
  <si>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</si>
  <si>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</si>
  <si>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</si>
  <si>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</si>
  <si>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</si>
  <si>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</si>
  <si>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</si>
  <si>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</si>
  <si>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</si>
  <si>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</si>
  <si>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</si>
  <si>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</si>
  <si>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</si>
  <si>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</si>
  <si>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</si>
  <si>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</si>
  <si>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</si>
  <si>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</si>
  <si>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</si>
  <si>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</si>
  <si>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</si>
  <si>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</si>
  <si>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</si>
  <si>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</si>
  <si>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</si>
  <si>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</si>
  <si>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</si>
  <si>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</si>
  <si>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</si>
  <si>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</si>
  <si>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</si>
  <si>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</si>
  <si>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</si>
  <si>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</si>
  <si>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</si>
  <si>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</si>
  <si>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</si>
  <si>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</si>
  <si>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</si>
  <si>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</si>
  <si>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</si>
  <si>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</si>
  <si>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</si>
  <si>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</si>
  <si>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</si>
  <si>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</si>
  <si>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</si>
  <si>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</si>
  <si>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</si>
  <si>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</si>
  <si>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</si>
  <si>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</si>
  <si>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</si>
  <si>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</si>
  <si>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</si>
  <si>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</si>
  <si>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</si>
  <si>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</si>
  <si>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</si>
  <si>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</si>
  <si>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</si>
  <si>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</si>
  <si>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</si>
  <si>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</si>
  <si>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</si>
  <si>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</si>
  <si>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</si>
  <si>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</si>
  <si>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</si>
  <si>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</si>
  <si>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</si>
  <si>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</si>
  <si>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</si>
  <si>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</si>
  <si>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</si>
  <si>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</si>
  <si>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</si>
  <si>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</si>
  <si>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</si>
  <si>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</si>
  <si>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</si>
  <si>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</si>
  <si>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</si>
  <si>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</si>
  <si>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</si>
  <si>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</si>
  <si>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</si>
  <si>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</si>
  <si>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</si>
  <si>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</si>
  <si>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</si>
  <si>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</si>
  <si>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</si>
  <si>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</si>
  <si>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</si>
  <si>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</si>
  <si>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</si>
  <si>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</si>
  <si>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</si>
  <si>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</si>
  <si>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</si>
  <si>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</si>
  <si>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</si>
  <si>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</si>
  <si>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</si>
  <si>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</si>
  <si>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</si>
  <si>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</si>
  <si>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</si>
  <si>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</si>
  <si>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</si>
  <si>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</si>
  <si>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</si>
  <si>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</si>
  <si>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</si>
  <si>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</si>
  <si>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</si>
  <si>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</si>
  <si>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</si>
  <si>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</si>
  <si>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</si>
  <si>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</si>
  <si>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</si>
  <si>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</si>
  <si>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</si>
  <si>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</si>
  <si>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</si>
  <si>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</si>
  <si>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</si>
  <si>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</si>
  <si>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</si>
  <si>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</si>
  <si>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</si>
  <si>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</si>
  <si>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</si>
  <si>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</si>
  <si>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</si>
  <si>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</si>
  <si>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</si>
  <si>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</si>
  <si>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</si>
  <si>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</si>
  <si>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</si>
  <si>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</si>
  <si>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</si>
  <si>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</si>
  <si>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</si>
  <si>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</si>
  <si>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</si>
  <si>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</si>
  <si>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</si>
  <si>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</si>
  <si>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</si>
  <si>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</si>
  <si>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</si>
  <si>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</si>
  <si>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</si>
  <si>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</si>
  <si>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</si>
  <si>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</si>
  <si>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</si>
  <si>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</si>
  <si>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</si>
  <si>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</si>
  <si>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</si>
  <si>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</si>
  <si>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</si>
  <si>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</si>
  <si>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</si>
  <si>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</si>
  <si>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</si>
  <si>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</si>
  <si>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</si>
  <si>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</si>
  <si>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</si>
  <si>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</si>
  <si>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</si>
  <si>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</si>
  <si>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</si>
  <si>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</si>
  <si>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</si>
  <si>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</si>
  <si>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</si>
  <si>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</si>
  <si>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</si>
  <si>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</si>
  <si>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</si>
  <si>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</si>
  <si>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</si>
  <si>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</si>
  <si>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</si>
  <si>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</si>
  <si>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</si>
  <si>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</si>
  <si>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</si>
  <si>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</si>
  <si>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</si>
  <si>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</si>
  <si>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</si>
  <si>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</si>
  <si>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</si>
  <si>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</si>
  <si>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</si>
  <si>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</si>
  <si>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</si>
  <si>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</si>
  <si>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</si>
  <si>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</si>
  <si>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</si>
  <si>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</si>
  <si>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</si>
  <si>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</si>
  <si>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</si>
  <si>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</si>
  <si>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</si>
  <si>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</si>
  <si>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</si>
  <si>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</si>
  <si>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</si>
  <si>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</si>
  <si>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</si>
  <si>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</si>
  <si>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</si>
  <si>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</si>
  <si>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</si>
  <si>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</si>
  <si>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</si>
  <si>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</si>
  <si>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</si>
  <si>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</si>
  <si>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</si>
  <si>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</si>
  <si>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</si>
  <si>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</si>
  <si>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</si>
  <si>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</si>
  <si>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</si>
  <si>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</si>
  <si>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</si>
  <si>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</si>
  <si>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</si>
  <si>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</si>
  <si>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</si>
  <si>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</si>
  <si>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</si>
  <si>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</si>
  <si>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</si>
  <si>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</si>
  <si>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</si>
  <si>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</si>
  <si>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</si>
  <si>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</si>
  <si>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</si>
  <si>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</si>
  <si>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</si>
  <si>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</si>
  <si>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</si>
  <si>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</si>
  <si>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</si>
  <si>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</si>
  <si>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</si>
  <si>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</si>
  <si>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</si>
  <si>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</si>
  <si>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</si>
  <si>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</si>
  <si>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</si>
  <si>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</si>
  <si>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</si>
  <si>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</si>
  <si>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</si>
  <si>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</si>
  <si>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</si>
  <si>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</si>
  <si>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</si>
  <si>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</si>
  <si>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</si>
  <si>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</si>
  <si>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</si>
  <si>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</si>
  <si>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</si>
  <si>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</si>
  <si>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</si>
  <si>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</si>
  <si>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</si>
  <si>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</si>
  <si>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</si>
  <si>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</si>
  <si>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</si>
  <si>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</si>
  <si>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</si>
  <si>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</si>
  <si>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</si>
  <si>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</si>
  <si>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</si>
  <si>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</si>
  <si>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</si>
  <si>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</si>
  <si>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</si>
  <si>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</si>
  <si>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</si>
  <si>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</si>
  <si>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</si>
  <si>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</si>
  <si>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</si>
  <si>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</si>
  <si>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</si>
  <si>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</si>
  <si>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</si>
  <si>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</si>
  <si>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</si>
  <si>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</si>
  <si>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</si>
  <si>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</si>
  <si>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</si>
  <si>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</si>
  <si>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</si>
  <si>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</si>
  <si>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</si>
  <si>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</si>
  <si>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</si>
  <si>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</si>
  <si>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</si>
  <si>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</si>
  <si>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</si>
  <si>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</si>
  <si>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</si>
  <si>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</si>
  <si>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</si>
  <si>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</si>
  <si>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</si>
  <si>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</si>
  <si>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</si>
  <si>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</si>
  <si>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</si>
  <si>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</si>
  <si>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</si>
  <si>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</si>
  <si>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</si>
  <si>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</si>
  <si>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</si>
  <si>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</si>
  <si>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</si>
  <si>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</si>
  <si>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</si>
  <si>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</si>
  <si>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</si>
  <si>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</si>
  <si>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</si>
  <si>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</si>
  <si>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</si>
  <si>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</si>
  <si>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</si>
  <si>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</si>
  <si>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</si>
  <si>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</si>
  <si>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</si>
  <si>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</si>
  <si>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</si>
  <si>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</si>
  <si>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</si>
  <si>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</si>
  <si>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</si>
  <si>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</si>
  <si>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</si>
  <si>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</si>
  <si>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</si>
  <si>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</si>
  <si>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</si>
  <si>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</si>
  <si>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</si>
  <si>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</si>
  <si>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</si>
  <si>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</si>
  <si>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</si>
  <si>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</si>
  <si>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</si>
  <si>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</si>
  <si>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</si>
  <si>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</si>
  <si>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</si>
  <si>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</si>
  <si>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</si>
  <si>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</si>
  <si>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</si>
  <si>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</si>
  <si>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</si>
  <si>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</si>
  <si>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</si>
  <si>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</si>
  <si>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</si>
  <si>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</si>
  <si>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</si>
  <si>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</si>
  <si>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</si>
  <si>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</si>
  <si>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</si>
  <si>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</si>
  <si>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</si>
  <si>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</si>
  <si>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</si>
  <si>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</si>
  <si>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</si>
  <si>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</si>
  <si>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</si>
  <si>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</si>
  <si>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</si>
  <si>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</si>
  <si>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</si>
  <si>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</si>
  <si>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</si>
  <si>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</si>
  <si>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</si>
  <si>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</si>
  <si>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</si>
  <si>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</si>
  <si>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</si>
  <si>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</si>
  <si>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</si>
  <si>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</si>
  <si>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</si>
  <si>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</si>
  <si>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</si>
  <si>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</si>
  <si>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</si>
  <si>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</si>
  <si>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</si>
  <si>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</si>
  <si>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</si>
  <si>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</si>
  <si>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</si>
  <si>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</si>
  <si>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</si>
  <si>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</si>
  <si>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</si>
  <si>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</si>
  <si>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</si>
  <si>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</si>
  <si>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</si>
  <si>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</si>
  <si>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</si>
  <si>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</si>
  <si>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</si>
  <si>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</si>
  <si>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</si>
  <si>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</si>
  <si>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</si>
  <si>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</si>
  <si>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</si>
  <si>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</si>
  <si>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</si>
  <si>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</si>
  <si>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</si>
  <si>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</si>
  <si>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</si>
  <si>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</si>
  <si>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</si>
  <si>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</si>
  <si>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</si>
  <si>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</si>
  <si>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</si>
  <si>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</si>
  <si>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</si>
  <si>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</si>
  <si>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</si>
  <si>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</si>
  <si>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</si>
  <si>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</si>
  <si>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</si>
  <si>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</si>
  <si>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</si>
  <si>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</si>
  <si>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</si>
  <si>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</si>
  <si>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</si>
  <si>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</si>
  <si>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</si>
  <si>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</si>
  <si>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</si>
  <si>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</si>
  <si>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</si>
  <si>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</si>
  <si>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</si>
  <si>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</si>
  <si>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</si>
  <si>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</si>
  <si>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</si>
  <si>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</si>
  <si>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</si>
  <si>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</si>
  <si>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</si>
  <si>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</si>
  <si>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</si>
  <si>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</si>
  <si>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</si>
  <si>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</si>
  <si>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</si>
  <si>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</si>
  <si>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</si>
  <si>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</si>
  <si>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</si>
  <si>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</si>
  <si>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</si>
  <si>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</si>
  <si>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</si>
  <si>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</si>
  <si>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</si>
  <si>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</si>
  <si>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</si>
  <si>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</si>
  <si>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</si>
  <si>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</si>
  <si>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</si>
  <si>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</si>
  <si>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</si>
  <si>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</si>
  <si>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</si>
  <si>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</si>
  <si>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</si>
  <si>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</si>
  <si>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</si>
  <si>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</si>
  <si>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</si>
  <si>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</si>
  <si>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</si>
  <si>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</si>
  <si>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</si>
  <si>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</si>
  <si>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</si>
  <si>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</si>
  <si>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</si>
  <si>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</si>
  <si>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</si>
  <si>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</si>
  <si>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</si>
  <si>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</si>
  <si>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</si>
  <si>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</si>
  <si>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</si>
  <si>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</si>
  <si>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</si>
  <si>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</si>
  <si>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</si>
  <si>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</si>
  <si>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</si>
  <si>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</si>
  <si>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</si>
  <si>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</si>
  <si>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</si>
  <si>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</si>
  <si>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</si>
  <si>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</si>
  <si>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</si>
  <si>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</si>
  <si>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</si>
  <si>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</si>
  <si>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</si>
  <si>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</si>
  <si>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</si>
  <si>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</si>
  <si>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</si>
  <si>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</si>
  <si>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</si>
  <si>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</si>
  <si>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</si>
  <si>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</si>
  <si>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</si>
  <si>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</si>
  <si>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</si>
  <si>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</si>
  <si>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</si>
  <si>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</si>
  <si>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</si>
  <si>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</si>
  <si>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</si>
  <si>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</si>
  <si>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</si>
  <si>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</si>
  <si>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</si>
  <si>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</si>
  <si>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</si>
  <si>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</si>
  <si>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</si>
  <si>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</si>
  <si>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</si>
  <si>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</si>
  <si>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</si>
  <si>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</si>
  <si>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</si>
  <si>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</si>
  <si>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</si>
  <si>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</si>
  <si>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</si>
  <si>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</si>
  <si>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</si>
  <si>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</si>
  <si>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</si>
  <si>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</si>
  <si>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</si>
  <si>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</si>
  <si>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</si>
  <si>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</si>
  <si>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</si>
  <si>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</si>
  <si>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</si>
  <si>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</si>
  <si>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</si>
  <si>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</si>
  <si>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</si>
  <si>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</si>
  <si>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</si>
  <si>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</si>
  <si>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</si>
  <si>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</si>
  <si>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</si>
  <si>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</si>
  <si>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</si>
  <si>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</si>
  <si>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</si>
  <si>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</si>
  <si>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</si>
  <si>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</si>
  <si>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</si>
  <si>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</si>
  <si>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</si>
  <si>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</si>
  <si>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</si>
  <si>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</si>
  <si>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</si>
  <si>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</si>
  <si>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</si>
  <si>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</si>
  <si>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</si>
  <si>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</si>
  <si>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</si>
  <si>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</si>
  <si>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</si>
  <si>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</si>
  <si>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</si>
  <si>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</si>
  <si>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</si>
  <si>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</si>
  <si>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</si>
  <si>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</si>
  <si>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</si>
  <si>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</si>
  <si>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</si>
  <si>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</si>
  <si>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</si>
  <si>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</si>
  <si>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</si>
  <si>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</si>
  <si>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</si>
  <si>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</si>
  <si>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</si>
  <si>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</si>
  <si>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</si>
  <si>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</si>
  <si>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</si>
  <si>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</si>
  <si>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</si>
  <si>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</si>
  <si>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</si>
  <si>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</si>
  <si>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</si>
  <si>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</si>
  <si>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</si>
  <si>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</si>
  <si>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</si>
  <si>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</si>
  <si>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</si>
  <si>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</si>
  <si>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</si>
  <si>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</si>
  <si>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</si>
  <si>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</si>
  <si>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</si>
  <si>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</si>
  <si>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</si>
  <si>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</si>
  <si>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</si>
  <si>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</si>
  <si>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</si>
  <si>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</si>
  <si>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</si>
  <si>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</si>
  <si>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</si>
  <si>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</si>
  <si>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</si>
  <si>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</si>
  <si>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</si>
  <si>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</si>
  <si>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</si>
  <si>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</si>
  <si>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</si>
  <si>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</si>
  <si>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</si>
  <si>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</si>
  <si>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</si>
  <si>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</si>
  <si>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</si>
  <si>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</si>
  <si>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</si>
  <si>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</si>
  <si>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</si>
  <si>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</si>
  <si>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</si>
  <si>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</si>
  <si>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</si>
  <si>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</si>
  <si>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</si>
  <si>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</si>
  <si>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</si>
  <si>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</si>
  <si>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</si>
  <si>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</si>
  <si>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</si>
  <si>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</si>
  <si>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</si>
  <si>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</si>
  <si>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</si>
  <si>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</si>
  <si>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</si>
  <si>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</si>
  <si>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</si>
  <si>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</si>
  <si>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</si>
  <si>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</si>
  <si>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</si>
  <si>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</si>
  <si>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</si>
  <si>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</si>
  <si>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</si>
  <si>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</si>
  <si>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</si>
  <si>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</si>
  <si>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</si>
  <si>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</si>
  <si>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</si>
  <si>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</si>
  <si>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</si>
  <si>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</si>
  <si>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</si>
  <si>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</si>
  <si>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</si>
  <si>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</si>
  <si>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</si>
  <si>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</si>
  <si>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</si>
  <si>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</si>
  <si>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</si>
  <si>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</si>
  <si>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</si>
  <si>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</si>
  <si>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</si>
  <si>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</si>
  <si>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</si>
  <si>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</si>
  <si>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</si>
  <si>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</si>
  <si>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</si>
  <si>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</si>
  <si>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</si>
  <si>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</si>
  <si>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</si>
  <si>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</si>
  <si>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</si>
  <si>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</si>
  <si>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</si>
  <si>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</si>
  <si>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</si>
  <si>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</si>
  <si>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</si>
  <si>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</si>
  <si>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</si>
  <si>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</si>
  <si>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</si>
  <si>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</si>
  <si>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</si>
  <si>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</si>
  <si>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</si>
  <si>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</si>
  <si>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</si>
  <si>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</si>
  <si>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</si>
  <si>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</si>
  <si>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</si>
  <si>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</si>
  <si>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</si>
  <si>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</si>
  <si>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</si>
  <si>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</si>
  <si>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</si>
  <si>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</si>
  <si>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</si>
  <si>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</si>
  <si>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</si>
  <si>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</si>
  <si>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</si>
  <si>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</si>
  <si>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</si>
  <si>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</si>
  <si>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</si>
  <si>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</si>
  <si>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</si>
  <si>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</si>
  <si>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</si>
  <si>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</si>
  <si>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</si>
  <si>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</si>
  <si>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</si>
  <si>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</si>
  <si>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</si>
  <si>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</si>
  <si>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</si>
  <si>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</si>
  <si>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</si>
  <si>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</si>
  <si>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</si>
  <si>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</si>
  <si>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</si>
  <si>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</si>
  <si>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</si>
  <si>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</si>
  <si>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</si>
  <si>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</si>
  <si>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</si>
  <si>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</si>
  <si>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</si>
  <si>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</si>
  <si>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</si>
  <si>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</si>
  <si>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</si>
  <si>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</si>
  <si>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</si>
  <si>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</si>
  <si>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</si>
  <si>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</si>
  <si>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</si>
  <si>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</si>
  <si>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</si>
  <si>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</si>
  <si>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</si>
  <si>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</si>
  <si>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</si>
  <si>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</si>
  <si>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</si>
  <si>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</si>
  <si>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</si>
  <si>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</si>
  <si>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</si>
  <si>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</si>
  <si>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</si>
  <si>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</si>
  <si>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</si>
  <si>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</si>
  <si>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</si>
  <si>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</si>
  <si>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</si>
  <si>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</si>
  <si>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</si>
  <si>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</si>
  <si>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</si>
  <si>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</si>
  <si>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</si>
  <si>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</si>
  <si>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</si>
  <si>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</si>
  <si>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</si>
  <si>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</si>
  <si>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</si>
  <si>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</si>
  <si>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</si>
  <si>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</si>
  <si>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</si>
  <si>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</si>
  <si>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</si>
  <si>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</si>
  <si>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</si>
  <si>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</si>
  <si>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</si>
  <si>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</si>
  <si>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</si>
  <si>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</si>
  <si>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</si>
  <si>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</si>
  <si>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</si>
  <si>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</si>
  <si>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</si>
  <si>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</si>
  <si>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</si>
  <si>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</si>
  <si>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</si>
  <si>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</si>
  <si>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</si>
  <si>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</si>
  <si>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</si>
  <si>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</si>
  <si>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</si>
  <si>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</si>
  <si>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</si>
  <si>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</si>
  <si>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</si>
  <si>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</si>
  <si>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</si>
  <si>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</si>
  <si>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</si>
  <si>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</si>
  <si>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</si>
  <si>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</si>
  <si>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</si>
  <si>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</si>
  <si>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</si>
  <si>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</si>
  <si>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</si>
  <si>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</si>
  <si>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</si>
  <si>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</si>
  <si>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</si>
  <si>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</si>
  <si>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</si>
  <si>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</si>
  <si>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</si>
  <si>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</si>
  <si>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</si>
  <si>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</si>
  <si>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</si>
  <si>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</si>
  <si>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</si>
  <si>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</si>
  <si>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</si>
  <si>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</si>
  <si>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</si>
  <si>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</si>
  <si>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</si>
  <si>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</si>
  <si>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</si>
  <si>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</si>
  <si>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</si>
  <si>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</si>
  <si>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</si>
  <si>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</si>
  <si>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</si>
  <si>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</si>
  <si>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</si>
  <si>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</si>
  <si>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</si>
  <si>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</si>
  <si>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</si>
  <si>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</si>
  <si>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</si>
  <si>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</si>
  <si>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</si>
  <si>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</si>
  <si>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</si>
  <si>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</si>
  <si>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</si>
  <si>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</si>
  <si>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</si>
  <si>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</si>
  <si>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</si>
  <si>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</si>
  <si>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</si>
  <si>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</si>
  <si>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</si>
  <si>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</si>
  <si>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</si>
  <si>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</si>
  <si>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</si>
  <si>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</si>
  <si>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</si>
  <si>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</si>
  <si>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</si>
  <si>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</si>
  <si>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</si>
  <si>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</si>
  <si>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</si>
  <si>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</si>
  <si>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</si>
  <si>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</si>
  <si>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</si>
  <si>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</si>
  <si>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</si>
  <si>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</si>
  <si>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</si>
  <si>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</si>
  <si>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</si>
  <si>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</si>
  <si>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</si>
  <si>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</si>
  <si>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</si>
  <si>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</si>
  <si>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</si>
  <si>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</si>
  <si>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</si>
  <si>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</si>
  <si>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</si>
  <si>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</si>
  <si>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</si>
  <si>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</si>
  <si>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</si>
  <si>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</si>
  <si>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</si>
  <si>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</si>
  <si>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</si>
  <si>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</si>
  <si>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</si>
  <si>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</si>
  <si>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</si>
  <si>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</si>
  <si>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</si>
  <si>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</si>
  <si>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</si>
  <si>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</si>
  <si>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</si>
  <si>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</si>
  <si>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</si>
  <si>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</si>
  <si>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</si>
  <si>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</si>
  <si>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</si>
  <si>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</si>
  <si>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</si>
  <si>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</si>
  <si>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</si>
  <si>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</si>
  <si>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</si>
  <si>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</si>
  <si>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</si>
  <si>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</si>
  <si>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</si>
  <si>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</si>
  <si>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</si>
  <si>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</si>
  <si>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</si>
  <si>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</si>
  <si>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</si>
  <si>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</si>
  <si>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</si>
  <si>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</si>
  <si>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</si>
  <si>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</si>
  <si>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</si>
  <si>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</si>
  <si>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</si>
  <si>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</si>
  <si>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</si>
  <si>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</si>
  <si>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</si>
  <si>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</si>
  <si>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</si>
  <si>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</si>
  <si>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</si>
  <si>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</si>
  <si>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</si>
  <si>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</si>
  <si>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</si>
  <si>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</si>
  <si>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</si>
  <si>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</si>
  <si>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</si>
  <si>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</si>
  <si>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</si>
  <si>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</si>
  <si>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</si>
  <si>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</si>
  <si>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</si>
  <si>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</si>
  <si>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</si>
  <si>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</si>
  <si>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</si>
  <si>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</si>
  <si>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</si>
  <si>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</si>
  <si>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</si>
  <si>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</si>
  <si>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</si>
  <si>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</si>
  <si>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</si>
  <si>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</si>
  <si>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</si>
  <si>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</si>
  <si>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</si>
  <si>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</si>
  <si>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</si>
  <si>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</si>
  <si>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</si>
  <si>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</si>
  <si>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</si>
  <si>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</si>
  <si>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</si>
  <si>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</si>
  <si>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</si>
  <si>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</si>
  <si>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</si>
  <si>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</si>
  <si>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</si>
  <si>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</si>
  <si>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</si>
  <si>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</si>
  <si>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</si>
  <si>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</si>
  <si>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</si>
  <si>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</si>
  <si>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</si>
  <si>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</si>
  <si>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</si>
  <si>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</si>
  <si>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</si>
  <si>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</si>
  <si>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</si>
  <si>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</si>
  <si>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</si>
  <si>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</si>
  <si>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</si>
  <si>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</si>
  <si>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</si>
  <si>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</si>
  <si>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</si>
  <si>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</si>
  <si>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</si>
  <si>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</si>
  <si>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</si>
  <si>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</si>
  <si>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</si>
  <si>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</si>
  <si>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</si>
  <si>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</si>
  <si>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</si>
  <si>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</si>
  <si>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</si>
  <si>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</si>
  <si>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</si>
  <si>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</si>
  <si>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</si>
  <si>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</si>
  <si>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</si>
  <si>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</si>
  <si>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</si>
  <si>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</si>
  <si>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</si>
  <si>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</si>
  <si>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</si>
  <si>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</si>
  <si>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</si>
  <si>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</si>
  <si>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</si>
  <si>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</si>
  <si>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</si>
  <si>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</si>
  <si>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</si>
  <si>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</si>
  <si>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</si>
  <si>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</si>
  <si>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</si>
  <si>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</si>
  <si>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</si>
  <si>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</si>
  <si>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</si>
  <si>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</si>
  <si>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</si>
  <si>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</si>
  <si>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</si>
  <si>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</si>
  <si>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</si>
  <si>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</si>
  <si>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</si>
  <si>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</si>
  <si>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</si>
  <si>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</si>
  <si>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</si>
  <si>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</si>
  <si>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</si>
  <si>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</si>
  <si>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</si>
  <si>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</si>
  <si>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</si>
  <si>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</si>
  <si>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</si>
  <si>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</si>
  <si>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</si>
  <si>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</si>
  <si>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</si>
  <si>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</si>
  <si>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</si>
  <si>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</si>
  <si>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</si>
  <si>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</si>
  <si>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</si>
  <si>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</si>
  <si>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</si>
  <si>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</si>
  <si>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</si>
  <si>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</si>
  <si>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</si>
  <si>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</si>
  <si>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</si>
  <si>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</si>
  <si>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</si>
  <si>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</si>
  <si>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</si>
  <si>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</si>
  <si>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</si>
  <si>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</si>
  <si>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</si>
  <si>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</si>
  <si>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</si>
  <si>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</si>
  <si>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</si>
  <si>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</si>
  <si>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</si>
  <si>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</si>
  <si>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</si>
  <si>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</si>
  <si>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</si>
  <si>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</si>
  <si>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</si>
  <si>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</si>
  <si>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</si>
  <si>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</si>
  <si>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</si>
  <si>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</si>
  <si>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</si>
  <si>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</si>
  <si>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</si>
  <si>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</si>
  <si>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</si>
  <si>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</si>
  <si>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</si>
  <si>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</si>
  <si>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</si>
  <si>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</si>
  <si>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</si>
  <si>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</si>
  <si>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</si>
  <si>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</si>
  <si>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</si>
  <si>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</si>
  <si>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</si>
  <si>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</si>
  <si>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</si>
  <si>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</si>
  <si>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</si>
  <si>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</si>
  <si>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</si>
  <si>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</si>
  <si>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</si>
  <si>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</si>
  <si>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</si>
  <si>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</si>
  <si>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</si>
  <si>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</si>
  <si>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</si>
  <si>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</si>
  <si>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</si>
  <si>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</si>
  <si>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</si>
  <si>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</si>
  <si>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</si>
  <si>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</si>
  <si>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</si>
  <si>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</si>
  <si>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</si>
  <si>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</si>
  <si>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</si>
  <si>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</si>
  <si>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</si>
  <si>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</si>
  <si>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</si>
  <si>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</si>
  <si>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</si>
  <si>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</si>
  <si>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</si>
  <si>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</si>
  <si>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</si>
  <si>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</si>
  <si>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</si>
  <si>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</si>
  <si>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</si>
  <si>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</si>
  <si>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</si>
  <si>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</si>
  <si>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</si>
  <si>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</si>
  <si>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</si>
  <si>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</si>
  <si>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</si>
  <si>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</si>
  <si>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</si>
  <si>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</si>
  <si>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</si>
  <si>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</si>
  <si>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</si>
  <si>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</si>
  <si>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</si>
  <si>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</si>
  <si>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</si>
  <si>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</si>
  <si>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</si>
  <si>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</si>
  <si>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</si>
  <si>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</si>
  <si>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</si>
  <si>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</si>
  <si>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</si>
  <si>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</si>
  <si>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</si>
  <si>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</si>
  <si>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</si>
  <si>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</si>
  <si>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</si>
  <si>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</si>
  <si>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</si>
  <si>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</si>
  <si>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</si>
  <si>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</si>
  <si>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</si>
  <si>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</si>
  <si>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</si>
  <si>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</si>
  <si>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</si>
  <si>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</si>
  <si>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</si>
  <si>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</si>
  <si>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</si>
  <si>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</si>
  <si>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</si>
  <si>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</si>
  <si>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</si>
  <si>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</si>
  <si>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</si>
  <si>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</si>
  <si>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</si>
  <si>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</si>
  <si>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</si>
  <si>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</si>
  <si>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</si>
  <si>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</si>
  <si>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</si>
  <si>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</si>
  <si>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</si>
  <si>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</si>
  <si>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</si>
  <si>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</si>
  <si>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</si>
  <si>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</si>
  <si>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</si>
  <si>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</si>
  <si>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</si>
  <si>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</si>
  <si>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</si>
  <si>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</si>
  <si>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</si>
  <si>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</si>
  <si>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</si>
  <si>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</si>
  <si>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</si>
  <si>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</si>
  <si>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</si>
  <si>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</si>
  <si>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</si>
  <si>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</si>
  <si>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</si>
  <si>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</si>
  <si>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</si>
  <si>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</si>
  <si>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</si>
  <si>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</si>
  <si>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</si>
  <si>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</si>
  <si>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</si>
  <si>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</si>
  <si>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</si>
  <si>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</si>
  <si>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</si>
  <si>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</si>
  <si>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</si>
  <si>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</si>
  <si>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</si>
  <si>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</si>
  <si>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</si>
  <si>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</si>
  <si>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</si>
  <si>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</si>
  <si>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</si>
  <si>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</si>
  <si>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</si>
  <si>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</si>
  <si>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</si>
  <si>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</si>
  <si>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</si>
  <si>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</si>
  <si>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</si>
  <si>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</si>
  <si>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</si>
  <si>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</si>
  <si>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</si>
  <si>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</si>
  <si>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</si>
  <si>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</si>
  <si>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</si>
  <si>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</si>
  <si>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</si>
  <si>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</si>
  <si>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</si>
  <si>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</si>
  <si>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</si>
  <si>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</si>
  <si>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</si>
  <si>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</si>
  <si>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</si>
  <si>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</si>
  <si>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</si>
  <si>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</si>
  <si>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</si>
  <si>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</si>
  <si>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</si>
  <si>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</si>
  <si>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</si>
  <si>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</si>
  <si>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</si>
  <si>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</si>
  <si>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</si>
  <si>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</si>
  <si>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</si>
  <si>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</si>
  <si>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</si>
  <si>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</si>
  <si>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</si>
  <si>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</si>
  <si>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</si>
  <si>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</si>
  <si>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</si>
  <si>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</si>
  <si>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</si>
  <si>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</si>
  <si>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</si>
  <si>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</si>
  <si>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</si>
  <si>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</si>
  <si>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</si>
  <si>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</si>
  <si>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</si>
  <si>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</si>
  <si>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</si>
  <si>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</si>
  <si>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</si>
  <si>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</si>
  <si>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</si>
  <si>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</si>
  <si>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</si>
  <si>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</si>
  <si>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</si>
  <si>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</si>
  <si>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</si>
  <si>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</si>
  <si>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</si>
  <si>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</si>
  <si>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</si>
  <si>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</si>
  <si>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</si>
  <si>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</si>
  <si>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</si>
  <si>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</si>
  <si>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</si>
  <si>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</si>
  <si>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</si>
  <si>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</si>
  <si>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</si>
  <si>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</si>
  <si>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</si>
  <si>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</si>
  <si>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</si>
  <si>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</si>
  <si>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</si>
  <si>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</si>
  <si>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</si>
  <si>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</si>
  <si>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</si>
  <si>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</si>
  <si>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</si>
  <si>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</si>
  <si>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</si>
  <si>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</si>
  <si>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</si>
  <si>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</si>
  <si>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</si>
  <si>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</si>
  <si>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</si>
  <si>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</si>
  <si>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</si>
  <si>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</si>
  <si>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</si>
  <si>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</si>
  <si>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</si>
  <si>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</si>
  <si>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</si>
  <si>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</si>
  <si>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</si>
  <si>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</si>
  <si>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</si>
  <si>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</si>
  <si>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</si>
  <si>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</si>
  <si>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</si>
  <si>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</si>
  <si>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</si>
  <si>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</si>
  <si>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</si>
  <si>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</si>
  <si>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</si>
  <si>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</si>
  <si>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</si>
  <si>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</si>
  <si>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</si>
  <si>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</si>
  <si>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</si>
  <si>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</si>
  <si>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</si>
  <si>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</si>
  <si>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</si>
  <si>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</si>
  <si>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</si>
  <si>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</si>
  <si>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</si>
  <si>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</si>
  <si>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</si>
  <si>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</si>
  <si>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</si>
  <si>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</si>
  <si>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</si>
  <si>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</si>
  <si>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</si>
  <si>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</si>
  <si>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</si>
  <si>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</si>
  <si>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</si>
  <si>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</si>
  <si>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</si>
  <si>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</si>
  <si>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</si>
  <si>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</si>
  <si>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</si>
  <si>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</si>
  <si>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</si>
  <si>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</si>
  <si>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</si>
  <si>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</si>
  <si>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</si>
  <si>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</si>
  <si>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</si>
  <si>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</si>
  <si>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</si>
  <si>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</si>
  <si>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</si>
  <si>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</si>
  <si>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</si>
  <si>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</si>
  <si>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</si>
  <si>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</si>
  <si>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</si>
  <si>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</si>
  <si>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</si>
  <si>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</si>
  <si>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</si>
  <si>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</si>
  <si>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</si>
  <si>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</si>
  <si>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</si>
  <si>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</si>
  <si>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</si>
  <si>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</si>
  <si>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</si>
  <si>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</si>
  <si>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</si>
  <si>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</si>
  <si>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</si>
  <si>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</si>
  <si>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</si>
  <si>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</si>
  <si>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</si>
  <si>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</si>
  <si>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</si>
  <si>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</si>
  <si>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</si>
  <si>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</si>
  <si>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</si>
  <si>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</si>
  <si>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</si>
  <si>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</si>
  <si>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</si>
  <si>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</si>
  <si>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</si>
  <si>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</si>
  <si>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</si>
  <si>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</si>
  <si>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</si>
  <si>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</si>
  <si>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</si>
  <si>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</si>
  <si>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</si>
  <si>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</si>
  <si>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</si>
  <si>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</si>
  <si>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</si>
  <si>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</si>
  <si>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</si>
  <si>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</si>
  <si>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</si>
  <si>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</si>
  <si>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</si>
  <si>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</si>
  <si>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</si>
  <si>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</si>
  <si>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</si>
  <si>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</si>
  <si>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</si>
  <si>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</si>
  <si>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</si>
  <si>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</si>
  <si>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</si>
  <si>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</si>
  <si>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</si>
  <si>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</si>
  <si>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</si>
  <si>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</si>
  <si>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</si>
  <si>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</si>
  <si>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</si>
  <si>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</si>
  <si>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</si>
  <si>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</si>
  <si>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</si>
  <si>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</si>
  <si>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</si>
  <si>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</si>
  <si>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</si>
  <si>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</si>
  <si>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</si>
  <si>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</si>
  <si>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</si>
  <si>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</si>
  <si>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</si>
  <si>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</si>
  <si>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</si>
  <si>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</si>
  <si>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</si>
  <si>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</si>
  <si>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</si>
  <si>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</si>
  <si>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</si>
  <si>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</si>
  <si>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</si>
  <si>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</si>
  <si>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</si>
  <si>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</si>
  <si>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</si>
  <si>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</si>
  <si>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</si>
  <si>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</si>
  <si>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</si>
  <si>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</si>
  <si>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</si>
  <si>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</si>
  <si>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</si>
  <si>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</si>
  <si>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</si>
  <si>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</si>
  <si>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</si>
  <si>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</si>
  <si>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</si>
  <si>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</si>
  <si>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</si>
  <si>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</si>
  <si>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</si>
  <si>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</si>
  <si>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</si>
  <si>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</si>
  <si>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</si>
  <si>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</si>
  <si>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</si>
  <si>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</si>
  <si>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</si>
  <si>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</si>
  <si>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</si>
  <si>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</si>
  <si>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</si>
  <si>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</si>
  <si>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</si>
  <si>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</si>
  <si>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</si>
  <si>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</si>
  <si>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</si>
  <si>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</si>
  <si>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</si>
  <si>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</si>
  <si>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</si>
  <si>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</si>
  <si>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</si>
  <si>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</si>
  <si>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</si>
  <si>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</si>
  <si>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</si>
  <si>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</si>
  <si>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</si>
  <si>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</si>
  <si>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</si>
  <si>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</si>
  <si>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</si>
  <si>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</si>
  <si>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</si>
  <si>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</si>
  <si>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</si>
  <si>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</si>
  <si>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</si>
  <si>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</si>
  <si>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</si>
  <si>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</si>
  <si>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</si>
  <si>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</si>
  <si>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</si>
  <si>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</si>
  <si>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</si>
  <si>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</si>
  <si>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</si>
  <si>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</si>
  <si>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</si>
  <si>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</si>
  <si>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</si>
  <si>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</si>
  <si>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</si>
  <si>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</si>
  <si>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</si>
  <si>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</si>
  <si>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</si>
  <si>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</si>
  <si>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</si>
  <si>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</si>
  <si>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</si>
  <si>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</si>
  <si>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</si>
  <si>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</si>
  <si>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</si>
  <si>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</si>
  <si>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</si>
  <si>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</si>
  <si>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</si>
  <si>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</si>
  <si>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</si>
  <si>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</si>
  <si>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</si>
  <si>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</si>
  <si>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</si>
  <si>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</si>
  <si>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</si>
  <si>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</si>
  <si>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</si>
  <si>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</si>
  <si>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</si>
  <si>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</si>
  <si>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</si>
  <si>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</si>
  <si>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</si>
  <si>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</si>
  <si>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</si>
  <si>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</si>
  <si>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</si>
  <si>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</si>
  <si>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</si>
  <si>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</si>
  <si>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</si>
  <si>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</si>
  <si>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</si>
  <si>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</si>
  <si>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</si>
  <si>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</si>
  <si>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</si>
  <si>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</si>
  <si>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</si>
  <si>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</si>
  <si>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</si>
  <si>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</si>
  <si>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</si>
  <si>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</si>
  <si>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</si>
  <si>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</si>
  <si>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</si>
  <si>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</si>
  <si>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</si>
  <si>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</si>
  <si>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</si>
  <si>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</si>
  <si>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</si>
  <si>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</si>
  <si>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</si>
  <si>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</si>
  <si>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</si>
  <si>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</si>
  <si>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</si>
  <si>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</si>
  <si>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</si>
  <si>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</si>
  <si>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</si>
  <si>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</si>
  <si>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</si>
  <si>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</si>
  <si>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</si>
  <si>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</si>
  <si>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</si>
  <si>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</si>
  <si>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</si>
  <si>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</si>
  <si>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</si>
  <si>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</si>
  <si>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</si>
  <si>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</si>
  <si>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</si>
  <si>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</si>
  <si>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</si>
  <si>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</si>
  <si>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</si>
  <si>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</si>
  <si>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</si>
  <si>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</si>
  <si>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</si>
  <si>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</si>
  <si>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</si>
  <si>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</si>
  <si>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</si>
  <si>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</si>
  <si>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</si>
  <si>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</si>
  <si>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</si>
  <si>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</si>
  <si>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</si>
  <si>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</si>
  <si>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</si>
  <si>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</si>
  <si>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</si>
  <si>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</si>
  <si>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</si>
  <si>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</si>
  <si>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</si>
  <si>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</si>
  <si>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</si>
  <si>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</si>
  <si>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</si>
  <si>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</si>
  <si>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</si>
  <si>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</si>
  <si>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</si>
  <si>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</si>
  <si>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</si>
  <si>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</si>
  <si>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</si>
  <si>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</si>
  <si>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</si>
  <si>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</si>
  <si>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</si>
  <si>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</si>
  <si>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</si>
  <si>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</si>
  <si>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</si>
  <si>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</si>
  <si>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</si>
  <si>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</si>
  <si>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</si>
  <si>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</si>
  <si>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</si>
  <si>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</si>
  <si>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</si>
  <si>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</si>
  <si>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</si>
  <si>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</si>
  <si>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</si>
  <si>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</si>
  <si>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</si>
  <si>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</si>
  <si>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</si>
  <si>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</si>
  <si>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</si>
  <si>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</si>
  <si>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</si>
  <si>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</si>
  <si>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</si>
  <si>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</si>
  <si>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</si>
  <si>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</si>
  <si>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</si>
  <si>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</si>
  <si>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</si>
  <si>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</si>
  <si>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</si>
  <si>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</si>
  <si>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</si>
  <si>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</si>
  <si>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</si>
  <si>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</si>
  <si>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</si>
  <si>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</si>
  <si>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</si>
  <si>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</si>
  <si>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</si>
  <si>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</si>
  <si>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</si>
  <si>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</si>
  <si>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</si>
  <si>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</si>
  <si>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</si>
  <si>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</si>
  <si>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</si>
  <si>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</si>
  <si>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</si>
  <si>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</si>
  <si>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</si>
  <si>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</si>
  <si>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</si>
  <si>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</si>
  <si>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</si>
  <si>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</si>
  <si>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</si>
  <si>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</si>
  <si>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</si>
  <si>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</si>
  <si>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</si>
  <si>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</si>
  <si>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</si>
  <si>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</si>
  <si>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</si>
  <si>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</si>
  <si>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</si>
  <si>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</si>
  <si>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</si>
  <si>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</si>
  <si>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</si>
  <si>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</si>
  <si>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</si>
  <si>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</si>
  <si>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</si>
  <si>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</si>
  <si>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</si>
  <si>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</si>
  <si>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</si>
  <si>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</si>
  <si>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</si>
  <si>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</si>
  <si>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</si>
  <si>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</si>
  <si>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</si>
  <si>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</si>
  <si>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</si>
  <si>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</si>
  <si>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</si>
  <si>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</si>
  <si>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</si>
  <si>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</si>
  <si>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</si>
  <si>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</si>
  <si>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</si>
  <si>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</si>
  <si>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</si>
  <si>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</si>
  <si>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</si>
  <si>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</si>
  <si>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</si>
  <si>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</si>
  <si>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</si>
  <si>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</si>
  <si>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</si>
  <si>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</si>
  <si>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</si>
  <si>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</si>
  <si>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</si>
  <si>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</si>
  <si>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</si>
  <si>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</si>
  <si>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</si>
  <si>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</si>
  <si>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</si>
  <si>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</si>
  <si>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</si>
  <si>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</si>
  <si>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</si>
  <si>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</si>
  <si>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</si>
  <si>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</si>
  <si>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</si>
  <si>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</si>
  <si>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</si>
  <si>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</si>
  <si>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</si>
  <si>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</si>
  <si>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</si>
  <si>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</si>
  <si>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</si>
  <si>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</si>
  <si>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</si>
  <si>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</si>
  <si>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</si>
  <si>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</si>
  <si>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</si>
  <si>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</si>
  <si>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</si>
  <si>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</si>
  <si>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</si>
  <si>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</si>
  <si>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</si>
  <si>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</si>
  <si>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</si>
  <si>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</si>
  <si>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</si>
  <si>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</si>
  <si>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</si>
  <si>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</si>
  <si>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</si>
  <si>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</si>
  <si>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</si>
  <si>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</si>
  <si>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</si>
  <si>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</si>
  <si>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</si>
  <si>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</si>
  <si>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</si>
  <si>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</si>
  <si>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</si>
  <si>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</si>
  <si>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</si>
  <si>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</si>
  <si>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</si>
  <si>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</si>
  <si>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</si>
  <si>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</si>
  <si>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</si>
  <si>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</si>
  <si>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</si>
  <si>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</si>
  <si>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</si>
  <si>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</si>
  <si>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</si>
  <si>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</si>
  <si>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</si>
  <si>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</si>
  <si>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</si>
  <si>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</si>
  <si>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</si>
  <si>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</si>
  <si>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</si>
  <si>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</si>
  <si>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</si>
  <si>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</si>
  <si>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</si>
  <si>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</si>
  <si>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</si>
  <si>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</si>
  <si>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</si>
  <si>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</si>
  <si>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</si>
  <si>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</si>
  <si>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</si>
  <si>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</si>
  <si>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</si>
  <si>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</si>
  <si>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</si>
  <si>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</si>
  <si>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</si>
  <si>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</si>
  <si>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</si>
  <si>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</si>
  <si>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</si>
  <si>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</si>
  <si>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</si>
  <si>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</si>
  <si>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</si>
  <si>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</si>
  <si>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</si>
  <si>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</si>
  <si>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</si>
  <si>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</si>
  <si>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</si>
  <si>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</si>
  <si>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</si>
  <si>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</si>
  <si>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</si>
  <si>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</si>
  <si>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</si>
  <si>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</si>
  <si>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</si>
  <si>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</si>
  <si>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</si>
  <si>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</si>
  <si>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</si>
  <si>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</si>
  <si>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</si>
  <si>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</si>
  <si>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</si>
  <si>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</si>
  <si>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</si>
  <si>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</si>
  <si>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</si>
  <si>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</si>
  <si>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</si>
  <si>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</si>
  <si>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</si>
  <si>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</si>
  <si>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</si>
  <si>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</si>
  <si>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</si>
  <si>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</si>
  <si>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</si>
  <si>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</si>
  <si>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</si>
  <si>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</si>
  <si>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</si>
  <si>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</si>
  <si>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</si>
  <si>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</si>
  <si>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</si>
  <si>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</si>
  <si>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</si>
  <si>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</si>
  <si>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</si>
  <si>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</si>
  <si>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</si>
  <si>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</si>
  <si>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</si>
  <si>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</si>
  <si>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</si>
  <si>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</si>
  <si>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</si>
  <si>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</si>
  <si>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</si>
  <si>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</si>
  <si>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</si>
  <si>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</si>
  <si>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</si>
  <si>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</si>
  <si>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</si>
  <si>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</si>
  <si>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</si>
  <si>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</si>
  <si>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</si>
  <si>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</si>
  <si>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</si>
  <si>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</si>
  <si>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</si>
  <si>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</si>
  <si>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</si>
  <si>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</si>
  <si>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</si>
  <si>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</si>
  <si>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</si>
  <si>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</si>
  <si>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</si>
  <si>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</si>
  <si>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</si>
  <si>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</si>
  <si>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</si>
  <si>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</si>
  <si>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</si>
  <si>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</si>
  <si>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</si>
  <si>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</si>
  <si>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</si>
  <si>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</si>
  <si>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</si>
  <si>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</si>
  <si>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</si>
  <si>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</si>
  <si>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</si>
  <si>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</si>
  <si>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</si>
  <si>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</si>
  <si>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</si>
  <si>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</si>
  <si>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</si>
  <si>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</si>
  <si>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</si>
  <si>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</si>
  <si>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</si>
  <si>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</si>
  <si>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</si>
  <si>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</si>
  <si>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</si>
  <si>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</si>
  <si>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</si>
  <si>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</si>
  <si>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</si>
  <si>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</si>
  <si>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</si>
  <si>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</si>
  <si>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</si>
  <si>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</si>
  <si>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</si>
  <si>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</si>
  <si>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</si>
  <si>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</si>
  <si>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</si>
  <si>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</si>
  <si>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</si>
  <si>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</si>
  <si>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</si>
  <si>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</si>
  <si>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</si>
  <si>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</si>
  <si>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</si>
  <si>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</si>
  <si>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</si>
  <si>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</si>
  <si>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</si>
  <si>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</si>
  <si>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</si>
  <si>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</si>
  <si>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</si>
  <si>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</si>
  <si>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</si>
  <si>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</si>
  <si>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</si>
  <si>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</si>
  <si>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</si>
  <si>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</si>
  <si>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</si>
  <si>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</si>
  <si>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</si>
  <si>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</si>
  <si>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</si>
  <si>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</si>
  <si>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</si>
  <si>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</si>
  <si>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</si>
  <si>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</si>
  <si>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</si>
  <si>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</si>
  <si>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</si>
  <si>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</si>
  <si>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</si>
  <si>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</si>
  <si>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</si>
  <si>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</si>
  <si>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</si>
  <si>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</si>
  <si>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</si>
  <si>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</si>
  <si>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</si>
  <si>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</si>
  <si>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</si>
  <si>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</si>
  <si>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</si>
  <si>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</si>
  <si>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</si>
  <si>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</si>
  <si>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</si>
  <si>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</si>
  <si>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</si>
  <si>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</si>
  <si>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</si>
  <si>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</si>
  <si>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</si>
  <si>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</si>
  <si>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</si>
  <si>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</si>
  <si>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</si>
  <si>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</si>
  <si>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</si>
  <si>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</si>
  <si>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</si>
  <si>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</si>
  <si>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</si>
  <si>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</si>
  <si>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</si>
  <si>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</si>
  <si>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</si>
  <si>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</si>
  <si>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</si>
  <si>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</si>
  <si>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</si>
  <si>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</si>
  <si>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</si>
  <si>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</si>
  <si>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</si>
  <si>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</si>
  <si>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</si>
  <si>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</si>
  <si>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</si>
  <si>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</si>
  <si>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</si>
  <si>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</si>
  <si>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</si>
  <si>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</si>
  <si>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</si>
  <si>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</si>
  <si>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</si>
  <si>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</si>
  <si>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</si>
  <si>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</si>
  <si>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</si>
  <si>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</si>
  <si>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</si>
  <si>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</si>
  <si>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</si>
  <si>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</si>
  <si>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</si>
  <si>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</si>
  <si>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</si>
  <si>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</si>
  <si>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</si>
  <si>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</si>
  <si>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</si>
  <si>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</si>
  <si>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</si>
  <si>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</si>
  <si>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</si>
  <si>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</si>
  <si>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</si>
  <si>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</si>
  <si>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</si>
  <si>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</si>
  <si>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</si>
  <si>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</si>
  <si>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</si>
  <si>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</si>
  <si>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</si>
  <si>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</si>
  <si>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</si>
  <si>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</si>
  <si>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</si>
  <si>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</si>
  <si>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</si>
  <si>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</si>
  <si>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</si>
  <si>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</si>
  <si>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</si>
  <si>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</si>
  <si>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</si>
  <si>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</si>
  <si>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</si>
  <si>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</si>
  <si>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</si>
  <si>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</si>
  <si>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</si>
  <si>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</si>
  <si>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</si>
  <si>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</si>
  <si>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</si>
  <si>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</si>
  <si>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</si>
  <si>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</si>
  <si>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</si>
  <si>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</si>
  <si>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</si>
  <si>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</si>
  <si>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</si>
  <si>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</si>
  <si>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</si>
  <si>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</si>
  <si>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</si>
  <si>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</si>
  <si>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</si>
  <si>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</si>
  <si>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</si>
  <si>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</si>
  <si>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</si>
  <si>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</si>
  <si>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</si>
  <si>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</si>
  <si>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</si>
  <si>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</si>
  <si>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</si>
  <si>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</si>
  <si>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</si>
  <si>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</si>
  <si>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</si>
  <si>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</si>
  <si>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</si>
  <si>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</si>
  <si>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</si>
  <si>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</si>
  <si>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</si>
  <si>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</si>
  <si>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</si>
  <si>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</si>
  <si>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</si>
  <si>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</si>
  <si>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</si>
  <si>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</si>
  <si>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</si>
  <si>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</si>
  <si>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</si>
  <si>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</si>
  <si>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</si>
  <si>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</si>
  <si>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</si>
  <si>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</si>
  <si>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</si>
  <si>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</si>
  <si>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</si>
  <si>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</si>
  <si>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</si>
  <si>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</si>
  <si>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</si>
  <si>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</si>
  <si>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</si>
  <si>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</si>
  <si>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</si>
  <si>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</si>
  <si>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</si>
  <si>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</si>
  <si>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</si>
  <si>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</si>
  <si>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</si>
  <si>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</si>
  <si>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</si>
  <si>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</si>
  <si>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</si>
  <si>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</si>
  <si>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</si>
  <si>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</si>
  <si>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</si>
  <si>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</si>
  <si>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</si>
  <si>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</si>
  <si>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</si>
  <si>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</si>
  <si>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</si>
  <si>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</si>
  <si>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</si>
  <si>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</si>
  <si>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</si>
  <si>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</si>
  <si>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</si>
  <si>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</si>
  <si>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</si>
  <si>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</si>
  <si>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</si>
  <si>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</si>
  <si>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</si>
  <si>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</si>
  <si>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</si>
  <si>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</si>
  <si>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</si>
  <si>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</si>
  <si>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</si>
  <si>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</si>
  <si>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</si>
  <si>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</si>
  <si>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</si>
  <si>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</si>
  <si>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</si>
  <si>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</si>
  <si>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</si>
  <si>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</si>
  <si>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</si>
  <si>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</si>
  <si>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</si>
  <si>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</si>
  <si>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</si>
  <si>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</si>
  <si>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</si>
  <si>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</si>
  <si>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</si>
  <si>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</si>
  <si>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</si>
  <si>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</si>
  <si>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</si>
  <si>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</si>
  <si>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</si>
  <si>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</si>
  <si>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</si>
  <si>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</si>
  <si>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</si>
  <si>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</si>
  <si>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</si>
  <si>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</si>
  <si>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</si>
  <si>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</si>
  <si>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</si>
  <si>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</si>
  <si>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</si>
  <si>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</si>
  <si>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</si>
  <si>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</si>
  <si>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</si>
  <si>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</si>
  <si>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</si>
  <si>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</si>
  <si>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</si>
  <si>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</si>
  <si>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</si>
  <si>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</si>
  <si>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</si>
  <si>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</si>
  <si>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</si>
  <si>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</si>
  <si>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</si>
  <si>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</si>
  <si>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</si>
  <si>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</si>
  <si>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</si>
  <si>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</si>
  <si>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</si>
  <si>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</si>
  <si>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</si>
  <si>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</si>
  <si>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</si>
  <si>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</si>
  <si>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</si>
  <si>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</si>
  <si>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</si>
  <si>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</si>
  <si>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</si>
  <si>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</si>
  <si>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</si>
  <si>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</si>
  <si>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</si>
  <si>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</si>
  <si>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</si>
  <si>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</si>
  <si>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</si>
  <si>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</si>
  <si>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</si>
  <si>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</si>
  <si>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</si>
  <si>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</si>
  <si>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</si>
  <si>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</si>
  <si>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</si>
  <si>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</si>
  <si>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</si>
  <si>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</si>
  <si>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</si>
  <si>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</si>
  <si>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</si>
  <si>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</si>
  <si>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</si>
  <si>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</si>
  <si>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</si>
  <si>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</si>
  <si>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</si>
  <si>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</si>
  <si>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</si>
  <si>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</si>
  <si>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</si>
  <si>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</si>
  <si>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</si>
  <si>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</si>
  <si>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</si>
  <si>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</si>
  <si>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</si>
  <si>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</si>
  <si>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</si>
  <si>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</si>
  <si>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</si>
  <si>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</si>
  <si>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</si>
  <si>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</si>
  <si>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</si>
  <si>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</si>
  <si>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</si>
  <si>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</si>
  <si>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</si>
  <si>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</si>
  <si>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</si>
  <si>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</si>
  <si>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</si>
  <si>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</si>
  <si>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</si>
  <si>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</si>
  <si>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</si>
  <si>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</si>
  <si>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</si>
  <si>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</si>
  <si>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</si>
  <si>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</si>
  <si>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</si>
  <si>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</si>
  <si>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</si>
  <si>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</si>
  <si>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</si>
  <si>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</si>
  <si>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</si>
  <si>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</si>
  <si>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</si>
  <si>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</si>
  <si>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</si>
  <si>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</si>
  <si>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</si>
  <si>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</si>
  <si>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</si>
  <si>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</si>
  <si>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</si>
  <si>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</si>
  <si>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</si>
  <si>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</si>
  <si>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</si>
  <si>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</si>
  <si>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</si>
  <si>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</si>
  <si>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</si>
  <si>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</si>
  <si>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</si>
  <si>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</si>
  <si>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</si>
  <si>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</si>
  <si>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</si>
  <si>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</si>
  <si>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</si>
  <si>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</si>
  <si>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</si>
  <si>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</si>
  <si>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</si>
  <si>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</si>
  <si>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</si>
  <si>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</si>
  <si>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</si>
  <si>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</si>
  <si>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</si>
  <si>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</si>
  <si>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</si>
  <si>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</si>
  <si>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</si>
  <si>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</si>
  <si>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</si>
  <si>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</si>
  <si>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</si>
  <si>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</si>
  <si>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</si>
  <si>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</si>
  <si>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</si>
  <si>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</si>
  <si>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</si>
  <si>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</si>
  <si>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</si>
  <si>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</si>
  <si>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</si>
  <si>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</si>
  <si>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</si>
  <si>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</si>
  <si>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</si>
  <si>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</si>
  <si>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</si>
  <si>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</si>
  <si>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</si>
  <si>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</si>
  <si>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</si>
  <si>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</si>
  <si>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</si>
  <si>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</si>
  <si>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</si>
  <si>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</si>
  <si>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</si>
  <si>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</si>
  <si>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</si>
  <si>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</si>
  <si>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</si>
  <si>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</si>
  <si>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</si>
  <si>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</si>
  <si>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</si>
  <si>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</si>
  <si>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</si>
  <si>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</si>
  <si>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</si>
  <si>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</si>
  <si>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</si>
  <si>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</si>
  <si>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</si>
  <si>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</si>
  <si>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</si>
  <si>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</si>
  <si>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</si>
  <si>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</si>
  <si>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</si>
  <si>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</si>
  <si>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</si>
  <si>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</si>
  <si>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</si>
  <si>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</si>
  <si>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</si>
  <si>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</si>
  <si>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</si>
  <si>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</si>
  <si>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</si>
  <si>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</si>
  <si>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</si>
  <si>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</si>
  <si>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</si>
  <si>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</si>
  <si>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</si>
  <si>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</si>
  <si>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</si>
  <si>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</si>
  <si>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</si>
  <si>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</si>
  <si>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</si>
  <si>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</si>
  <si>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</si>
  <si>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</si>
  <si>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</si>
  <si>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</si>
  <si>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</si>
  <si>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</si>
  <si>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</si>
  <si>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</si>
  <si>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</si>
  <si>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</si>
  <si>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</si>
  <si>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</si>
  <si>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</si>
  <si>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</si>
  <si>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</si>
  <si>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</si>
  <si>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</si>
  <si>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</si>
  <si>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</si>
  <si>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</si>
  <si>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</si>
  <si>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</si>
  <si>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</si>
  <si>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</si>
  <si>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</si>
  <si>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</si>
  <si>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</si>
  <si>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</si>
  <si>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</si>
  <si>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</si>
  <si>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</si>
  <si>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</si>
  <si>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</si>
  <si>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</si>
  <si>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</si>
  <si>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</si>
  <si>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</si>
  <si>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</si>
  <si>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</si>
  <si>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</si>
  <si>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</si>
  <si>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</si>
  <si>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</si>
  <si>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</si>
  <si>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</si>
  <si>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</si>
  <si>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</si>
  <si>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</si>
  <si>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</si>
  <si>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</si>
  <si>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</si>
  <si>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</si>
  <si>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</si>
  <si>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</si>
  <si>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</si>
  <si>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</si>
  <si>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</si>
  <si>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</si>
  <si>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</si>
  <si>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</si>
  <si>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</si>
  <si>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</si>
  <si>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</si>
  <si>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</si>
  <si>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</si>
  <si>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</si>
  <si>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</si>
  <si>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</si>
  <si>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</si>
  <si>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</si>
  <si>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</si>
  <si>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</si>
  <si>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</si>
  <si>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</si>
  <si>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</si>
  <si>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</si>
  <si>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</si>
  <si>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</si>
  <si>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</si>
  <si>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</si>
  <si>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</si>
  <si>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</si>
  <si>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</si>
  <si>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</si>
  <si>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</si>
  <si>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</si>
  <si>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</si>
  <si>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</si>
  <si>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</si>
  <si>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</si>
  <si>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</si>
  <si>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</si>
  <si>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</si>
  <si>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</si>
  <si>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</si>
  <si>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</si>
  <si>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</si>
  <si>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</si>
  <si>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</si>
  <si>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</si>
  <si>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</si>
  <si>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</si>
  <si>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</si>
  <si>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</si>
  <si>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</si>
  <si>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</si>
  <si>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</si>
  <si>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</si>
  <si>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</si>
  <si>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</si>
  <si>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</si>
  <si>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</si>
  <si>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</si>
  <si>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</si>
  <si>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</si>
  <si>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</si>
  <si>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</si>
  <si>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</si>
  <si>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</si>
  <si>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</si>
  <si>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</si>
  <si>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</si>
  <si>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</si>
  <si>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</si>
  <si>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</si>
  <si>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</si>
  <si>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</si>
  <si>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</si>
  <si>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</si>
  <si>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</si>
  <si>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</si>
  <si>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</si>
  <si>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</si>
  <si>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</si>
  <si>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</si>
  <si>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</si>
  <si>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</si>
  <si>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</si>
  <si>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</si>
  <si>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</si>
  <si>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</si>
  <si>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</si>
  <si>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</si>
  <si>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</si>
  <si>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</si>
  <si>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</si>
  <si>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</si>
  <si>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</si>
  <si>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</si>
  <si>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</si>
  <si>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</si>
  <si>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</si>
  <si>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</si>
  <si>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</si>
  <si>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</si>
  <si>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</si>
  <si>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</si>
  <si>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</si>
  <si>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</si>
  <si>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</si>
  <si>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</si>
  <si>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</si>
  <si>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</si>
  <si>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</si>
  <si>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</si>
  <si>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</si>
  <si>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</si>
  <si>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</si>
  <si>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</si>
  <si>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</si>
  <si>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</si>
  <si>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</si>
  <si>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</si>
  <si>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</si>
  <si>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</si>
  <si>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</si>
  <si>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</si>
  <si>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</si>
  <si>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</si>
  <si>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</si>
  <si>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</si>
  <si>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</si>
  <si>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</si>
  <si>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</si>
  <si>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</si>
  <si>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</si>
  <si>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</si>
  <si>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</si>
  <si>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</si>
  <si>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</si>
  <si>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</si>
  <si>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</si>
  <si>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</si>
  <si>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</si>
  <si>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</si>
  <si>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</si>
  <si>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</si>
  <si>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</si>
  <si>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</si>
  <si>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</si>
  <si>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</si>
  <si>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</si>
  <si>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</si>
  <si>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</si>
  <si>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</si>
  <si>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</si>
  <si>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</si>
  <si>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</si>
  <si>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</si>
  <si>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</si>
  <si>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</si>
  <si>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</si>
  <si>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</si>
  <si>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</si>
  <si>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</si>
  <si>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</si>
  <si>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</si>
  <si>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</si>
  <si>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</si>
  <si>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</si>
  <si>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</si>
  <si>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</si>
  <si>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</si>
  <si>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</si>
  <si>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</si>
  <si>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</si>
  <si>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</si>
  <si>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</si>
  <si>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</si>
  <si>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</si>
  <si>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</si>
  <si>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</si>
  <si>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</si>
  <si>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</si>
  <si>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</si>
  <si>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</si>
  <si>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</si>
  <si>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</si>
  <si>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</si>
  <si>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</si>
  <si>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</si>
  <si>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</si>
  <si>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</si>
  <si>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</si>
  <si>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</si>
  <si>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</si>
  <si>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</si>
  <si>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</si>
  <si>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</si>
  <si>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</si>
  <si>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</si>
  <si>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</si>
  <si>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</si>
  <si>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</si>
  <si>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</si>
  <si>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</si>
  <si>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</si>
  <si>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</si>
  <si>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</si>
  <si>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</si>
  <si>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</si>
  <si>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</si>
  <si>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</si>
  <si>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</si>
  <si>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</si>
  <si>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</si>
  <si>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</si>
  <si>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</si>
  <si>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</si>
  <si>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</si>
  <si>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</si>
  <si>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</si>
  <si>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</si>
  <si>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</si>
  <si>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</si>
  <si>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</si>
  <si>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</si>
  <si>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</si>
  <si>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</si>
  <si>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</si>
  <si>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</si>
  <si>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</si>
  <si>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</si>
  <si>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</si>
  <si>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</si>
  <si>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</si>
  <si>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</si>
  <si>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</si>
  <si>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</si>
  <si>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</si>
  <si>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</si>
  <si>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</si>
  <si>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</si>
  <si>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</si>
  <si>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</si>
  <si>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</si>
  <si>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</si>
  <si>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</si>
  <si>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</si>
  <si>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</si>
  <si>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</si>
  <si>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</si>
  <si>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</si>
  <si>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</si>
  <si>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</si>
  <si>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</si>
  <si>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</si>
  <si>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</si>
  <si>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</si>
  <si>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</si>
  <si>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</si>
  <si>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</si>
  <si>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</si>
  <si>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</si>
  <si>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</si>
  <si>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</si>
  <si>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</si>
  <si>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</si>
  <si>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</si>
  <si>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</si>
  <si>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</si>
  <si>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</si>
  <si>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</si>
  <si>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</si>
  <si>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</si>
  <si>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</si>
  <si>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</si>
  <si>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</si>
  <si>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</si>
  <si>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</si>
  <si>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</si>
  <si>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</si>
  <si>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</si>
  <si>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</si>
  <si>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</si>
  <si>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</si>
  <si>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</si>
  <si>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</si>
  <si>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</si>
  <si>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</si>
  <si>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</si>
  <si>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</si>
  <si>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</si>
  <si>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</si>
  <si>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</si>
  <si>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</si>
  <si>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</si>
  <si>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</si>
  <si>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</si>
  <si>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</si>
  <si>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</si>
  <si>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</si>
  <si>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</si>
  <si>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</si>
  <si>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</si>
  <si>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</si>
  <si>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</si>
  <si>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</si>
  <si>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</si>
  <si>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</si>
  <si>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</si>
  <si>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</si>
  <si>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</si>
  <si>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</si>
  <si>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</si>
  <si>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</si>
  <si>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</si>
  <si>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</si>
  <si>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</si>
  <si>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</si>
  <si>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</si>
  <si>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</si>
  <si>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</si>
  <si>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</si>
  <si>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</si>
  <si>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</si>
  <si>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</si>
  <si>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</si>
  <si>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</si>
  <si>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</si>
  <si>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</si>
  <si>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</si>
  <si>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</si>
  <si>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</si>
  <si>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</si>
  <si>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</si>
  <si>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</si>
  <si>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</si>
  <si>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</si>
  <si>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</si>
  <si>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</si>
  <si>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</si>
  <si>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</si>
  <si>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</si>
  <si>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</si>
  <si>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</si>
  <si>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</si>
  <si>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</si>
  <si>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</si>
  <si>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</si>
  <si>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</si>
  <si>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</si>
  <si>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</si>
  <si>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</si>
  <si>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</si>
  <si>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</si>
  <si>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</si>
  <si>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</si>
  <si>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</si>
  <si>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</si>
  <si>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</si>
  <si>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</si>
  <si>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</si>
  <si>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</si>
  <si>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</si>
  <si>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</si>
  <si>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</si>
  <si>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</si>
  <si>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</si>
  <si>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</si>
  <si>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</si>
  <si>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</si>
  <si>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</si>
  <si>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</si>
  <si>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</si>
  <si>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</si>
  <si>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</si>
  <si>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</si>
  <si>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</si>
  <si>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</si>
  <si>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</si>
  <si>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</si>
  <si>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</si>
  <si>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</si>
  <si>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</si>
  <si>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</si>
  <si>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</si>
  <si>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</si>
  <si>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</si>
  <si>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</si>
  <si>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</si>
  <si>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</si>
  <si>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</si>
  <si>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</si>
  <si>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</si>
  <si>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</si>
  <si>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</si>
  <si>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</si>
  <si>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</si>
  <si>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</si>
  <si>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</si>
  <si>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</si>
  <si>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</si>
  <si>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</si>
  <si>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</si>
  <si>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</si>
  <si>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</si>
  <si>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</si>
  <si>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</si>
  <si>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</si>
  <si>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</si>
  <si>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</si>
  <si>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</si>
  <si>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</si>
  <si>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</si>
  <si>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</si>
  <si>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</si>
  <si>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</si>
  <si>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</si>
  <si>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</si>
  <si>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</si>
  <si>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</si>
  <si>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</si>
  <si>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</si>
  <si>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</si>
  <si>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</si>
  <si>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</si>
  <si>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</si>
  <si>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</si>
  <si>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</si>
  <si>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</si>
  <si>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</si>
  <si>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</si>
  <si>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</si>
  <si>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</si>
  <si>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</si>
  <si>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</si>
  <si>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</si>
  <si>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</si>
  <si>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</si>
  <si>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</si>
  <si>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</si>
  <si>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</si>
  <si>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</si>
  <si>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</si>
  <si>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</si>
  <si>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</si>
  <si>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</si>
  <si>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</si>
  <si>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</si>
  <si>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</si>
  <si>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</si>
  <si>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</si>
  <si>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</si>
  <si>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</si>
  <si>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</si>
  <si>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</si>
  <si>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</si>
  <si>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</si>
  <si>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</si>
  <si>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</si>
  <si>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</si>
  <si>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</si>
  <si>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</si>
  <si>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</si>
  <si>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</si>
  <si>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</si>
  <si>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</si>
  <si>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</si>
  <si>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</si>
  <si>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</si>
  <si>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</si>
  <si>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</si>
  <si>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</si>
  <si>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</si>
  <si>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</si>
  <si>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</si>
  <si>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</si>
  <si>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</si>
  <si>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</si>
  <si>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</si>
  <si>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</si>
  <si>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</si>
  <si>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</si>
  <si>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</si>
  <si>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</si>
  <si>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</si>
  <si>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</si>
  <si>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</si>
  <si>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</si>
  <si>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</si>
  <si>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</si>
  <si>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</si>
  <si>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</si>
  <si>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</si>
  <si>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</si>
  <si>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</si>
  <si>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</si>
  <si>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</si>
  <si>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</si>
  <si>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</si>
  <si>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</si>
  <si>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</si>
  <si>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</si>
  <si>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</si>
  <si>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</si>
  <si>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</si>
  <si>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</si>
  <si>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</si>
  <si>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</si>
  <si>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</si>
  <si>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</si>
  <si>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</si>
  <si>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</si>
  <si>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</si>
  <si>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</si>
  <si>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</si>
  <si>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</si>
  <si>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</si>
  <si>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</si>
  <si>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</si>
  <si>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</si>
  <si>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</si>
  <si>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</si>
  <si>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</si>
  <si>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</si>
  <si>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</si>
  <si>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</si>
  <si>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</si>
  <si>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</si>
  <si>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</si>
  <si>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</si>
  <si>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</si>
  <si>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</si>
  <si>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</si>
  <si>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</si>
  <si>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</si>
  <si>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</si>
  <si>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</si>
  <si>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</si>
  <si>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</si>
  <si>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</si>
  <si>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</si>
  <si>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</si>
  <si>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</si>
  <si>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</si>
  <si>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</si>
  <si>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</si>
  <si>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</si>
  <si>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</si>
  <si>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</si>
  <si>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</si>
  <si>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</si>
  <si>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</si>
  <si>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</si>
  <si>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</si>
  <si>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</si>
  <si>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</si>
  <si>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</si>
  <si>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</si>
  <si>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</si>
  <si>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</si>
  <si>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</si>
  <si>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</si>
  <si>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</si>
  <si>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</si>
  <si>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</si>
  <si>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</si>
  <si>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</si>
  <si>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</si>
  <si>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</si>
  <si>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</si>
  <si>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</si>
  <si>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</si>
  <si>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</si>
  <si>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</si>
  <si>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</si>
  <si>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</si>
  <si>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</si>
  <si>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</si>
  <si>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</si>
  <si>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</si>
  <si>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</si>
  <si>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</si>
  <si>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</si>
  <si>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</si>
  <si>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</si>
  <si>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</si>
  <si>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</si>
  <si>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</si>
  <si>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</si>
  <si>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</si>
  <si>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</si>
  <si>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</si>
  <si>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</si>
  <si>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</si>
  <si>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</si>
  <si>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</si>
  <si>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</si>
  <si>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</si>
  <si>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</si>
  <si>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</si>
  <si>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</si>
  <si>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</si>
  <si>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</si>
  <si>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</si>
  <si>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</si>
  <si>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</si>
  <si>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</si>
  <si>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</si>
  <si>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</si>
  <si>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</si>
  <si>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</si>
  <si>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</si>
  <si>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</si>
  <si>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</si>
  <si>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</si>
  <si>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</si>
  <si>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</si>
  <si>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</si>
  <si>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</si>
  <si>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</si>
  <si>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</si>
  <si>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</si>
  <si>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</si>
  <si>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</si>
  <si>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</si>
  <si>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</si>
  <si>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</si>
  <si>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</si>
  <si>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</si>
  <si>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</si>
  <si>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</si>
  <si>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</si>
  <si>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</si>
  <si>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</si>
  <si>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</si>
  <si>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</si>
  <si>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</si>
  <si>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</si>
  <si>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</si>
  <si>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</si>
  <si>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</si>
  <si>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</si>
  <si>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</si>
  <si>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</si>
  <si>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</si>
  <si>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</si>
  <si>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</si>
  <si>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</si>
  <si>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</si>
  <si>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</si>
  <si>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</si>
  <si>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</si>
  <si>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</si>
  <si>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</si>
  <si>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</si>
  <si>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</si>
  <si>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</si>
  <si>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</si>
  <si>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</si>
  <si>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</si>
  <si>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</si>
  <si>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</si>
  <si>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</si>
  <si>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</si>
  <si>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</si>
  <si>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</si>
  <si>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</si>
  <si>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</si>
  <si>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</si>
  <si>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</si>
  <si>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</si>
  <si>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</si>
  <si>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</si>
  <si>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</si>
  <si>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</si>
  <si>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</si>
  <si>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</si>
  <si>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</si>
  <si>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</si>
  <si>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</si>
  <si>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</si>
  <si>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</si>
  <si>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</si>
  <si>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</si>
  <si>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</si>
  <si>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</si>
  <si>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</si>
  <si>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</si>
  <si>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</si>
  <si>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</si>
  <si>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</si>
  <si>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</si>
  <si>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</si>
  <si>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</si>
  <si>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</si>
  <si>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</si>
  <si>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</si>
  <si>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</si>
  <si>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</si>
  <si>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</si>
  <si>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</si>
  <si>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</si>
  <si>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</si>
  <si>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</si>
  <si>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</si>
  <si>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</si>
  <si>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</si>
  <si>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</si>
  <si>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</si>
  <si>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</si>
  <si>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</si>
  <si>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</si>
  <si>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</si>
  <si>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</si>
  <si>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</si>
  <si>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</si>
  <si>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</si>
  <si>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</si>
  <si>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</si>
  <si>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</si>
  <si>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</si>
  <si>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</si>
  <si>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</si>
  <si>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</si>
  <si>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</si>
  <si>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</si>
  <si>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</si>
  <si>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</si>
  <si>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</si>
  <si>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</si>
  <si>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</si>
  <si>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</si>
  <si>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</si>
  <si>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</si>
  <si>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</si>
  <si>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</si>
  <si>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</si>
  <si>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</si>
  <si>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</si>
  <si>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</si>
  <si>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</si>
  <si>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</si>
  <si>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</si>
  <si>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</si>
  <si>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</si>
  <si>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</si>
  <si>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</si>
  <si>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</si>
  <si>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</si>
  <si>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</si>
  <si>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</si>
  <si>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</si>
  <si>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</si>
  <si>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</si>
  <si>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</si>
  <si>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</si>
  <si>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</si>
  <si>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</si>
  <si>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</si>
  <si>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</si>
  <si>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</si>
  <si>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</si>
  <si>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</si>
  <si>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</si>
  <si>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</si>
  <si>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</si>
  <si>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</si>
  <si>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</si>
  <si>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</si>
  <si>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</si>
  <si>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</si>
  <si>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</si>
  <si>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</si>
  <si>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</si>
  <si>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</si>
  <si>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</si>
  <si>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</si>
  <si>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</si>
  <si>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</si>
  <si>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</si>
  <si>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</si>
  <si>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</si>
  <si>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</si>
  <si>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</si>
  <si>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</si>
  <si>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</si>
  <si>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</si>
  <si>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</si>
  <si>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</si>
  <si>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</si>
  <si>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</si>
  <si>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</si>
  <si>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</si>
  <si>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</si>
  <si>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</si>
  <si>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</si>
  <si>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</si>
  <si>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</si>
  <si>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</si>
  <si>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</si>
  <si>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</si>
  <si>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</si>
  <si>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</si>
  <si>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</si>
  <si>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</si>
  <si>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</si>
  <si>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</si>
  <si>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</si>
  <si>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</si>
  <si>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</si>
  <si>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</si>
  <si>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</si>
  <si>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</si>
  <si>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</si>
  <si>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</si>
  <si>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</si>
  <si>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</si>
  <si>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</si>
  <si>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</si>
  <si>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</si>
  <si>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</si>
  <si>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</si>
  <si>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</si>
  <si>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</si>
  <si>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</si>
  <si>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</si>
  <si>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</si>
  <si>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</si>
  <si>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</si>
  <si>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</si>
  <si>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</si>
  <si>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</si>
  <si>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</si>
  <si>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</si>
  <si>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</si>
  <si>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</si>
  <si>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</si>
  <si>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</si>
  <si>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</si>
  <si>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</si>
  <si>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</si>
  <si>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</si>
  <si>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</si>
  <si>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</si>
  <si>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</si>
  <si>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</si>
  <si>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</si>
  <si>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</si>
  <si>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</si>
  <si>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</si>
  <si>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</si>
  <si>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</si>
  <si>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</si>
  <si>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</si>
  <si>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</si>
  <si>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</si>
  <si>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</si>
  <si>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</si>
  <si>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</si>
  <si>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</si>
  <si>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</si>
  <si>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</si>
  <si>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</si>
  <si>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</si>
  <si>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</si>
  <si>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</si>
  <si>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</si>
  <si>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</si>
  <si>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</si>
  <si>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</si>
  <si>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</si>
  <si>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</si>
  <si>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</si>
  <si>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</si>
  <si>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</si>
  <si>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</si>
  <si>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</si>
  <si>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</si>
  <si>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</si>
  <si>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</si>
  <si>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</si>
  <si>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</si>
  <si>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</si>
  <si>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</si>
  <si>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</si>
  <si>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</si>
  <si>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</si>
  <si>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</si>
  <si>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</si>
  <si>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</si>
  <si>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</si>
  <si>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</si>
  <si>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</si>
  <si>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</si>
  <si>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</si>
  <si>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</si>
  <si>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</si>
  <si>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</si>
  <si>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</si>
  <si>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</si>
  <si>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</si>
  <si>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</si>
  <si>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</si>
  <si>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</si>
  <si>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</si>
  <si>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</si>
  <si>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</si>
  <si>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</si>
  <si>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</si>
  <si>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</si>
  <si>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</si>
  <si>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</si>
  <si>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</si>
  <si>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</si>
  <si>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</si>
  <si>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</si>
  <si>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</si>
  <si>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</si>
  <si>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</si>
  <si>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</si>
  <si>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</si>
  <si>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</si>
  <si>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</si>
  <si>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</si>
  <si>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</si>
  <si>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</si>
  <si>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</si>
  <si>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</si>
  <si>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</si>
  <si>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</si>
  <si>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</si>
  <si>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</si>
  <si>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</si>
  <si>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</si>
  <si>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</si>
  <si>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</si>
  <si>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</si>
  <si>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</si>
  <si>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</si>
  <si>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</si>
  <si>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</si>
  <si>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</si>
  <si>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</si>
  <si>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</si>
  <si>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</si>
  <si>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</si>
  <si>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</si>
  <si>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</si>
  <si>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</si>
  <si>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</si>
  <si>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</si>
  <si>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</si>
  <si>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</si>
  <si>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</si>
  <si>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</si>
  <si>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</si>
  <si>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</si>
  <si>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</si>
  <si>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</si>
  <si>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</si>
  <si>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</si>
  <si>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</si>
  <si>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</si>
  <si>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</si>
  <si>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</si>
  <si>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</si>
  <si>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</si>
  <si>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</si>
  <si>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</si>
  <si>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</si>
  <si>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</si>
  <si>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</si>
  <si>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</si>
  <si>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</si>
  <si>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</si>
  <si>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</si>
  <si>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</si>
  <si>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</si>
  <si>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</si>
  <si>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</si>
  <si>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</si>
  <si>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</si>
  <si>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</si>
  <si>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</si>
  <si>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</si>
  <si>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</si>
  <si>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</si>
  <si>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</si>
  <si>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</si>
  <si>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</si>
  <si>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</si>
  <si>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</si>
  <si>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</si>
  <si>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</si>
  <si>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</si>
  <si>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</si>
  <si>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</si>
  <si>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</si>
  <si>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</si>
  <si>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</si>
  <si>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</si>
  <si>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</si>
  <si>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</si>
  <si>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</si>
  <si>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</si>
  <si>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</si>
  <si>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</si>
  <si>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</si>
  <si>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</si>
  <si>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</si>
  <si>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</si>
  <si>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</si>
  <si>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</si>
  <si>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</si>
  <si>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</si>
  <si>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</si>
  <si>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</si>
  <si>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</si>
  <si>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</si>
  <si>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</si>
  <si>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</si>
  <si>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</si>
  <si>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</si>
  <si>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</si>
  <si>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</si>
  <si>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</si>
  <si>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</si>
  <si>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</si>
  <si>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</si>
  <si>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</si>
  <si>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</si>
  <si>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</si>
  <si>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</si>
  <si>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</si>
  <si>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</si>
  <si>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</si>
  <si>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</si>
  <si>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</si>
  <si>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</si>
  <si>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</si>
  <si>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</si>
  <si>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</si>
  <si>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</si>
  <si>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</si>
  <si>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</si>
  <si>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</si>
  <si>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</si>
  <si>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</si>
  <si>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</si>
  <si>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</si>
  <si>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</si>
  <si>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</si>
  <si>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</si>
  <si>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</si>
  <si>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</si>
  <si>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</si>
  <si>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</si>
  <si>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</si>
  <si>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</si>
  <si>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</si>
  <si>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</si>
  <si>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</si>
  <si>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</si>
  <si>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</si>
  <si>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</si>
  <si>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</si>
  <si>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</si>
  <si>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</si>
  <si>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</si>
  <si>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</si>
  <si>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</si>
  <si>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</si>
  <si>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</si>
  <si>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</si>
  <si>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</si>
  <si>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</si>
  <si>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</si>
  <si>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</si>
  <si>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</si>
  <si>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</si>
  <si>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</si>
  <si>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</si>
  <si>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</si>
  <si>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</si>
  <si>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</si>
  <si>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</si>
  <si>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</si>
  <si>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</si>
  <si>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</si>
  <si>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</si>
  <si>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</si>
  <si>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</si>
  <si>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</si>
  <si>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</si>
  <si>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</si>
  <si>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</si>
  <si>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</si>
  <si>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</si>
  <si>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</si>
  <si>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</si>
  <si>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</si>
  <si>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</si>
  <si>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</si>
  <si>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</si>
  <si>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</si>
  <si>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</si>
  <si>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</si>
  <si>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</si>
  <si>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</si>
  <si>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</si>
  <si>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</si>
  <si>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</si>
  <si>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</si>
  <si>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</si>
  <si>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</si>
  <si>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</si>
  <si>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</si>
  <si>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</si>
  <si>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</si>
  <si>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</si>
  <si>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</si>
  <si>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</si>
  <si>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</si>
  <si>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</si>
  <si>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</si>
  <si>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</si>
  <si>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</si>
  <si>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</si>
  <si>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</si>
  <si>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</si>
  <si>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</si>
  <si>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</si>
  <si>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</si>
  <si>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</si>
  <si>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</si>
  <si>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</si>
  <si>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</si>
  <si>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</si>
  <si>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</si>
  <si>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</si>
  <si>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</si>
  <si>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</si>
  <si>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</si>
  <si>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</si>
  <si>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</si>
  <si>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</si>
  <si>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</si>
  <si>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</si>
  <si>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</si>
  <si>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</si>
  <si>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</si>
  <si>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</si>
  <si>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</si>
  <si>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</si>
  <si>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</si>
  <si>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</si>
  <si>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</si>
  <si>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</si>
  <si>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</si>
  <si>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</si>
  <si>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</si>
  <si>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</si>
  <si>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</si>
  <si>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</si>
  <si>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</si>
  <si>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</si>
  <si>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</si>
  <si>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</si>
  <si>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</si>
  <si>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</si>
  <si>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</si>
  <si>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</si>
  <si>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</si>
  <si>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</si>
  <si>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</si>
  <si>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</si>
  <si>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</si>
  <si>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</si>
  <si>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</si>
  <si>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</si>
  <si>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</si>
  <si>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</si>
  <si>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</si>
  <si>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</si>
  <si>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</si>
  <si>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</si>
  <si>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</si>
  <si>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</si>
  <si>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</si>
  <si>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</si>
  <si>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</si>
  <si>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</si>
  <si>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</si>
  <si>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</si>
  <si>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</si>
  <si>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</si>
  <si>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</si>
  <si>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</si>
  <si>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</si>
  <si>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</si>
  <si>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</si>
  <si>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</si>
  <si>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</si>
  <si>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</si>
  <si>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</si>
  <si>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</si>
  <si>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</si>
  <si>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</si>
  <si>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</si>
  <si>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</si>
  <si>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</si>
  <si>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</si>
  <si>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</si>
  <si>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</si>
  <si>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</si>
  <si>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</si>
  <si>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</si>
  <si>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</si>
  <si>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</si>
  <si>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</si>
  <si>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</si>
  <si>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</si>
  <si>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</si>
  <si>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</si>
  <si>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</si>
  <si>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</si>
  <si>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</si>
  <si>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</si>
  <si>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</si>
  <si>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</si>
  <si>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</si>
  <si>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</si>
  <si>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</si>
  <si>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</si>
  <si>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</si>
  <si>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</si>
  <si>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</si>
  <si>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</si>
  <si>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</si>
  <si>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</si>
  <si>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</si>
  <si>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</si>
  <si>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</si>
  <si>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</si>
  <si>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</si>
  <si>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</si>
  <si>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</si>
  <si>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</si>
  <si>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</si>
  <si>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</si>
  <si>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</si>
  <si>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</si>
  <si>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</si>
  <si>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</si>
  <si>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</si>
  <si>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</si>
  <si>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</si>
  <si>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</si>
  <si>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</si>
  <si>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</si>
  <si>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</si>
  <si>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</si>
  <si>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</si>
  <si>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</si>
  <si>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</si>
  <si>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</si>
  <si>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</si>
  <si>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</si>
  <si>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</si>
  <si>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</si>
  <si>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</si>
  <si>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</si>
  <si>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</si>
  <si>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</si>
  <si>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</si>
  <si>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</si>
  <si>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</si>
  <si>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</si>
  <si>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</si>
  <si>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</si>
  <si>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</si>
  <si>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</si>
  <si>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</si>
  <si>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</si>
  <si>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</si>
  <si>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</si>
  <si>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</si>
  <si>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</si>
  <si>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</si>
  <si>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</si>
  <si>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</si>
  <si>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</si>
  <si>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</si>
  <si>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</si>
  <si>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</si>
  <si>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</si>
  <si>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</si>
  <si>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</si>
  <si>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</si>
  <si>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</si>
  <si>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</si>
  <si>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</si>
  <si>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</si>
  <si>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</si>
  <si>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</si>
  <si>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</si>
  <si>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</si>
  <si>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</si>
  <si>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</si>
  <si>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</si>
  <si>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</si>
  <si>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</si>
  <si>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</si>
  <si>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</si>
  <si>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</si>
  <si>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</si>
  <si>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</si>
  <si>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</si>
  <si>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</si>
  <si>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</si>
  <si>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</si>
  <si>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</si>
  <si>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</si>
  <si>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</si>
  <si>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</si>
  <si>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</si>
  <si>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</si>
  <si>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</si>
  <si>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</si>
  <si>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</si>
  <si>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</si>
  <si>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</si>
  <si>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</si>
  <si>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</si>
  <si>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</si>
  <si>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</si>
  <si>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</si>
  <si>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</si>
  <si>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</si>
  <si>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</si>
  <si>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</si>
  <si>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</si>
  <si>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</si>
  <si>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</si>
  <si>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</si>
  <si>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</si>
  <si>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</si>
  <si>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</si>
  <si>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</si>
  <si>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</si>
  <si>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</si>
  <si>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</si>
  <si>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</si>
  <si>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</si>
  <si>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</si>
  <si>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</si>
  <si>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</si>
  <si>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</si>
  <si>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</si>
  <si>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</si>
  <si>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</si>
  <si>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</si>
  <si>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</si>
  <si>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</si>
  <si>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</si>
  <si>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</si>
  <si>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</si>
  <si>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</si>
  <si>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</si>
  <si>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</si>
  <si>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</si>
  <si>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</si>
  <si>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</si>
  <si>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</si>
  <si>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</si>
  <si>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</si>
  <si>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</si>
  <si>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</si>
  <si>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</si>
  <si>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</si>
  <si>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</si>
  <si>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</si>
  <si>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</si>
  <si>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</si>
  <si>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</si>
  <si>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</si>
  <si>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</si>
  <si>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</si>
  <si>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</si>
  <si>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</si>
  <si>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</si>
  <si>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</si>
  <si>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</si>
  <si>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</si>
  <si>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</si>
  <si>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</si>
  <si>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</si>
  <si>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</si>
  <si>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</si>
  <si>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</si>
  <si>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</si>
  <si>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</si>
  <si>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</si>
  <si>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</si>
  <si>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</si>
  <si>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</si>
  <si>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</si>
  <si>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</si>
  <si>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</si>
  <si>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</si>
  <si>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</si>
  <si>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</si>
  <si>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</si>
  <si>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</si>
  <si>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</si>
  <si>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</si>
  <si>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</si>
  <si>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</si>
  <si>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</si>
  <si>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</si>
  <si>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</si>
  <si>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</si>
  <si>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</si>
  <si>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</si>
  <si>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</si>
  <si>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</si>
  <si>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</si>
  <si>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</si>
  <si>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</si>
  <si>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</si>
  <si>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</si>
  <si>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</si>
  <si>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</si>
  <si>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</si>
  <si>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</si>
  <si>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</si>
  <si>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</si>
  <si>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</si>
  <si>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</si>
  <si>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</si>
  <si>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</si>
  <si>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</si>
  <si>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</si>
  <si>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</si>
  <si>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</si>
  <si>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</si>
  <si>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</si>
  <si>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</si>
  <si>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</si>
  <si>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</si>
  <si>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</si>
  <si>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</si>
  <si>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</si>
  <si>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</si>
  <si>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</si>
  <si>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</si>
  <si>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</si>
  <si>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</si>
  <si>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</si>
  <si>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</si>
  <si>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</si>
  <si>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</si>
  <si>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</si>
  <si>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</si>
  <si>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</si>
  <si>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</si>
  <si>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</si>
  <si>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</si>
  <si>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</si>
  <si>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</si>
  <si>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</si>
  <si>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</si>
  <si>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</si>
  <si>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</si>
  <si>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</si>
  <si>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</si>
  <si>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</si>
  <si>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</si>
  <si>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</si>
  <si>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</si>
  <si>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</si>
  <si>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</si>
  <si>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</si>
  <si>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</si>
  <si>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</si>
  <si>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</si>
  <si>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</si>
  <si>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</si>
  <si>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</si>
  <si>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</si>
  <si>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</si>
  <si>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</si>
  <si>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</si>
  <si>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</si>
  <si>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</si>
  <si>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</si>
  <si>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</si>
  <si>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</si>
  <si>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</si>
  <si>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</si>
  <si>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</si>
  <si>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</si>
  <si>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</si>
  <si>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</si>
  <si>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</si>
  <si>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</si>
  <si>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</si>
  <si>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</si>
  <si>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</si>
  <si>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</si>
  <si>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</si>
  <si>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</si>
  <si>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</si>
  <si>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</si>
  <si>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</si>
  <si>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</si>
  <si>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</si>
  <si>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</si>
  <si>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</si>
  <si>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</si>
  <si>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</si>
  <si>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</si>
  <si>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</si>
  <si>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</si>
  <si>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</si>
  <si>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</si>
  <si>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</si>
  <si>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</si>
  <si>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</si>
  <si>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</si>
  <si>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</si>
  <si>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</si>
  <si>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</si>
  <si>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</si>
  <si>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</si>
  <si>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</si>
  <si>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</si>
  <si>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</si>
  <si>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</si>
  <si>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</si>
  <si>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</si>
  <si>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</si>
  <si>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</si>
  <si>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</si>
  <si>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</si>
  <si>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</si>
  <si>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</si>
  <si>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</si>
  <si>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</si>
  <si>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</si>
  <si>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</si>
  <si>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</si>
  <si>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</si>
  <si>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</si>
  <si>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</si>
  <si>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</si>
  <si>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</si>
  <si>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</si>
  <si>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</si>
  <si>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</si>
  <si>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</si>
  <si>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</si>
  <si>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</si>
  <si>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</si>
  <si>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</si>
  <si>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</si>
  <si>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</si>
  <si>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</si>
  <si>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</si>
  <si>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</si>
  <si>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</si>
  <si>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</si>
  <si>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</si>
  <si>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</si>
  <si>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</si>
  <si>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</si>
  <si>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</si>
  <si>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</si>
  <si>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</si>
  <si>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</si>
  <si>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</si>
  <si>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</si>
  <si>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</si>
  <si>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</si>
  <si>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</si>
  <si>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</si>
  <si>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</si>
  <si>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</si>
  <si>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</si>
  <si>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</si>
  <si>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</si>
  <si>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</si>
  <si>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</si>
  <si>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</si>
  <si>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</si>
  <si>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</si>
  <si>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</si>
  <si>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</si>
  <si>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</si>
  <si>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</si>
  <si>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</si>
  <si>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</si>
  <si>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</si>
  <si>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</si>
  <si>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</si>
  <si>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</si>
  <si>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</si>
  <si>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</si>
  <si>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</si>
  <si>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</si>
  <si>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</si>
  <si>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</si>
  <si>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</si>
  <si>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</si>
  <si>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</si>
  <si>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</si>
  <si>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</si>
  <si>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</si>
  <si>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</si>
  <si>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</si>
  <si>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</si>
  <si>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</si>
  <si>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</si>
  <si>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</si>
  <si>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</si>
  <si>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</si>
  <si>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</si>
  <si>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</si>
  <si>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</si>
  <si>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</si>
  <si>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</si>
  <si>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</si>
  <si>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</si>
  <si>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</si>
  <si>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</si>
  <si>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</si>
  <si>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</si>
  <si>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</si>
  <si>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</si>
  <si>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</si>
  <si>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</si>
  <si>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</si>
  <si>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</si>
  <si>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</si>
  <si>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</si>
  <si>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</si>
  <si>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</si>
  <si>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</si>
  <si>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</si>
  <si>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</si>
  <si>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</si>
  <si>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</si>
  <si>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</si>
  <si>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</si>
  <si>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</si>
  <si>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</si>
  <si>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</si>
  <si>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</si>
  <si>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</si>
  <si>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</si>
  <si>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</si>
  <si>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</si>
  <si>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</si>
  <si>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</si>
  <si>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</si>
  <si>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</si>
  <si>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</si>
  <si>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</si>
  <si>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</si>
  <si>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</si>
  <si>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</si>
  <si>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</si>
  <si>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</si>
  <si>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</si>
  <si>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</si>
  <si>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</si>
  <si>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</si>
  <si>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</si>
  <si>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</si>
  <si>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</si>
  <si>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</si>
  <si>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</si>
  <si>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</si>
  <si>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</si>
  <si>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</si>
  <si>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</si>
  <si>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</si>
  <si>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</si>
  <si>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</si>
  <si>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</si>
  <si>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</si>
  <si>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</si>
  <si>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</si>
  <si>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</si>
  <si>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</si>
  <si>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</si>
  <si>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</si>
  <si>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</si>
  <si>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</si>
  <si>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</si>
  <si>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</si>
  <si>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</si>
  <si>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</si>
  <si>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</si>
  <si>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</si>
  <si>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</si>
  <si>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</si>
  <si>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</si>
  <si>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</si>
  <si>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</si>
  <si>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</si>
  <si>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</si>
  <si>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</si>
  <si>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</si>
  <si>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</si>
  <si>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</si>
  <si>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</si>
  <si>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</si>
  <si>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</si>
  <si>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</si>
  <si>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</si>
  <si>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</si>
  <si>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</si>
  <si>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</si>
  <si>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</si>
  <si>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</si>
  <si>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</si>
  <si>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</si>
  <si>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</si>
  <si>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</si>
  <si>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</si>
  <si>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</si>
  <si>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</si>
  <si>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</si>
  <si>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</si>
  <si>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</si>
  <si>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</si>
  <si>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</si>
  <si>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</si>
  <si>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</si>
  <si>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</si>
  <si>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</si>
  <si>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</si>
  <si>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</si>
  <si>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</si>
  <si>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</si>
  <si>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</si>
  <si>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</si>
  <si>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</si>
  <si>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</si>
  <si>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</si>
  <si>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</si>
  <si>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</si>
  <si>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</si>
  <si>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</si>
  <si>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</si>
  <si>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</si>
  <si>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</si>
  <si>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</si>
  <si>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</si>
  <si>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</si>
  <si>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</si>
  <si>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</si>
  <si>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</si>
  <si>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</si>
  <si>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</si>
  <si>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</si>
  <si>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</si>
  <si>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</si>
  <si>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</si>
  <si>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</si>
  <si>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</si>
  <si>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</si>
  <si>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</si>
  <si>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</si>
  <si>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</si>
  <si>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</si>
  <si>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</si>
  <si>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</si>
  <si>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</si>
  <si>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</si>
  <si>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</si>
  <si>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</si>
  <si>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</si>
  <si>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</si>
  <si>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</si>
  <si>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</si>
  <si>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</si>
  <si>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</si>
  <si>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</si>
  <si>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</si>
  <si>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</si>
  <si>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</si>
  <si>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</si>
  <si>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</si>
  <si>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</si>
  <si>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</si>
  <si>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</si>
  <si>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</si>
  <si>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</si>
  <si>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</si>
  <si>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</si>
  <si>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</si>
  <si>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</si>
  <si>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</si>
  <si>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</si>
  <si>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</si>
  <si>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</si>
  <si>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</si>
  <si>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</si>
  <si>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</si>
  <si>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</si>
  <si>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</si>
  <si>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</si>
  <si>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</si>
  <si>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</si>
  <si>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</si>
  <si>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</si>
  <si>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</si>
  <si>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</si>
  <si>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</si>
  <si>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</si>
  <si>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</si>
  <si>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</si>
  <si>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</si>
  <si>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</si>
  <si>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</si>
  <si>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</si>
  <si>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</si>
  <si>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</si>
  <si>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</si>
  <si>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</si>
  <si>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</si>
  <si>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</si>
  <si>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</si>
  <si>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</si>
  <si>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</si>
  <si>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</si>
  <si>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</si>
  <si>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</si>
  <si>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</si>
  <si>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</si>
  <si>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</si>
  <si>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</si>
  <si>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</si>
  <si>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</si>
  <si>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</si>
  <si>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</si>
  <si>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</si>
  <si>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</si>
  <si>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</si>
  <si>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</si>
  <si>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</si>
  <si>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</si>
  <si>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</si>
  <si>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</si>
  <si>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</si>
  <si>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</si>
  <si>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</si>
  <si>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</si>
  <si>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</si>
  <si>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</si>
  <si>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</si>
  <si>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</si>
  <si>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</si>
  <si>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</si>
  <si>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</si>
  <si>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</si>
  <si>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</si>
  <si>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</si>
  <si>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</si>
  <si>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</si>
  <si>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</si>
  <si>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</si>
  <si>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</si>
  <si>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</si>
  <si>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</si>
  <si>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</si>
  <si>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</si>
  <si>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</si>
  <si>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</si>
  <si>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</si>
  <si>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</si>
  <si>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</si>
  <si>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</si>
  <si>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</si>
  <si>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</si>
  <si>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</si>
  <si>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</si>
  <si>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</si>
  <si>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</si>
  <si>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</si>
  <si>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</si>
  <si>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</si>
  <si>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</si>
  <si>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</si>
  <si>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</si>
  <si>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</si>
  <si>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</si>
  <si>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</si>
  <si>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</si>
  <si>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</si>
  <si>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</si>
  <si>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</si>
  <si>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</si>
  <si>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</si>
  <si>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</si>
  <si>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</si>
  <si>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</si>
  <si>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</si>
  <si>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</si>
  <si>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</si>
  <si>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</si>
  <si>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</si>
  <si>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</si>
  <si>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</si>
  <si>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</si>
  <si>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</si>
  <si>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</si>
  <si>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</si>
  <si>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</si>
  <si>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</si>
  <si>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</si>
  <si>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</si>
  <si>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</si>
  <si>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</si>
  <si>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</si>
  <si>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</si>
  <si>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</si>
  <si>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</si>
  <si>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</si>
  <si>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</si>
  <si>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</si>
  <si>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</si>
  <si>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</si>
  <si>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</si>
  <si>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</si>
  <si>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</si>
  <si>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</si>
  <si>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</si>
  <si>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</si>
  <si>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</si>
  <si>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</si>
  <si>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</si>
  <si>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</si>
  <si>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</si>
  <si>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</si>
  <si>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</si>
  <si>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</si>
  <si>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</si>
  <si>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</si>
  <si>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</si>
  <si>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</si>
  <si>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</si>
  <si>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</si>
  <si>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</si>
  <si>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</si>
  <si>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</si>
  <si>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</si>
  <si>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</si>
  <si>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</si>
  <si>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</si>
  <si>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</si>
  <si>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</si>
  <si>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</si>
  <si>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</si>
  <si>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</si>
  <si>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</si>
  <si>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</si>
  <si>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</si>
  <si>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</si>
  <si>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</si>
  <si>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</si>
  <si>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</si>
  <si>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</si>
  <si>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</si>
  <si>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</si>
  <si>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</si>
  <si>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</si>
  <si>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</si>
  <si>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</si>
  <si>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</si>
  <si>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</si>
  <si>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</si>
  <si>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</si>
  <si>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</si>
  <si>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</si>
  <si>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</si>
  <si>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</si>
  <si>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</si>
  <si>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</si>
  <si>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</si>
  <si>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</si>
  <si>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</si>
  <si>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</si>
  <si>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</si>
  <si>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</si>
  <si>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</si>
  <si>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</si>
  <si>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</si>
  <si>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</si>
  <si>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</si>
  <si>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</si>
  <si>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</si>
  <si>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</si>
  <si>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</si>
  <si>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</si>
  <si>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</si>
  <si>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</si>
  <si>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</si>
  <si>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</si>
  <si>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</si>
  <si>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</si>
  <si>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</si>
  <si>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</si>
  <si>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</si>
  <si>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</si>
  <si>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</si>
  <si>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</si>
  <si>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</si>
  <si>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</si>
  <si>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</si>
  <si>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</si>
  <si>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</si>
  <si>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</si>
  <si>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</si>
  <si>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</si>
  <si>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</si>
  <si>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</si>
  <si>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</si>
  <si>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</si>
  <si>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</si>
  <si>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</si>
  <si>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</si>
  <si>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</si>
  <si>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</si>
  <si>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</si>
  <si>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</si>
  <si>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</si>
  <si>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</si>
  <si>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</si>
  <si>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</si>
  <si>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</si>
  <si>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</si>
  <si>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</si>
  <si>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</si>
  <si>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</si>
  <si>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</si>
  <si>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</si>
  <si>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</si>
  <si>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</si>
  <si>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</si>
  <si>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</si>
  <si>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</si>
  <si>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</si>
  <si>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</si>
  <si>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</si>
  <si>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</si>
  <si>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</si>
  <si>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</si>
  <si>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</si>
  <si>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</si>
  <si>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</si>
  <si>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</si>
  <si>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</si>
  <si>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</si>
  <si>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</si>
  <si>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</si>
  <si>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</si>
  <si>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</si>
  <si>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</si>
  <si>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</si>
  <si>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</si>
  <si>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</si>
  <si>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</si>
  <si>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</si>
  <si>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</si>
  <si>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</si>
  <si>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</si>
  <si>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</si>
  <si>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</si>
  <si>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</si>
  <si>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</si>
  <si>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</si>
  <si>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</si>
  <si>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</si>
  <si>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</si>
  <si>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</si>
  <si>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</si>
  <si>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</si>
  <si>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</si>
  <si>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</si>
  <si>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</si>
  <si>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</si>
  <si>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</si>
  <si>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</si>
  <si>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</si>
  <si>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</si>
  <si>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</si>
  <si>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</si>
  <si>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</si>
  <si>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</si>
  <si>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</si>
  <si>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</si>
  <si>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</si>
  <si>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</si>
  <si>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</si>
  <si>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</si>
  <si>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</si>
  <si>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</si>
  <si>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</si>
  <si>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</si>
  <si>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</si>
  <si>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</si>
  <si>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</si>
  <si>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</si>
  <si>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</si>
  <si>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</si>
  <si>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</si>
  <si>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</si>
  <si>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</si>
  <si>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</si>
  <si>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</si>
  <si>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</si>
  <si>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</si>
  <si>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</si>
  <si>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</si>
  <si>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</si>
  <si>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</si>
  <si>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</si>
  <si>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</si>
  <si>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</si>
  <si>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</si>
  <si>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</si>
  <si>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</si>
  <si>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</si>
  <si>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</si>
  <si>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</si>
  <si>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</si>
  <si>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</si>
  <si>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</si>
  <si>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</si>
  <si>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</si>
  <si>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</si>
  <si>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</si>
  <si>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</si>
  <si>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</si>
  <si>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</si>
  <si>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</si>
  <si>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</si>
  <si>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</si>
  <si>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</si>
  <si>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</si>
  <si>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</si>
  <si>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</si>
  <si>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</si>
  <si>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</si>
  <si>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</si>
  <si>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</si>
  <si>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</si>
  <si>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</si>
  <si>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</si>
  <si>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</si>
  <si>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</si>
  <si>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</si>
  <si>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</si>
  <si>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</si>
  <si>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</si>
  <si>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</si>
  <si>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</si>
  <si>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</si>
  <si>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</si>
  <si>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</si>
  <si>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</si>
  <si>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</si>
  <si>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</si>
  <si>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</si>
  <si>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</si>
  <si>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</si>
  <si>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</si>
  <si>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</si>
  <si>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</si>
  <si>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</si>
  <si>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</si>
  <si>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</si>
  <si>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</si>
  <si>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</si>
  <si>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</si>
  <si>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</si>
  <si>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</si>
  <si>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</si>
  <si>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</si>
  <si>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</si>
  <si>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</si>
  <si>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</si>
  <si>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</si>
  <si>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</si>
  <si>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</si>
  <si>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</si>
  <si>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</si>
  <si>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</si>
  <si>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</si>
  <si>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</si>
  <si>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</si>
  <si>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</si>
  <si>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</si>
  <si>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</si>
  <si>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</si>
  <si>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</si>
  <si>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</si>
  <si>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</si>
  <si>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</si>
  <si>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</si>
  <si>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</si>
  <si>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</si>
  <si>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</si>
  <si>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</si>
  <si>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</si>
  <si>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</si>
  <si>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</si>
  <si>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</si>
  <si>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</si>
  <si>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</si>
  <si>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</si>
  <si>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</si>
  <si>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</si>
  <si>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</si>
  <si>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</si>
  <si>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</si>
  <si>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</si>
  <si>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</si>
  <si>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</si>
  <si>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</si>
  <si>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</si>
  <si>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</si>
  <si>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</si>
  <si>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</si>
  <si>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</si>
  <si>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</si>
  <si>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</si>
  <si>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</si>
  <si>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</si>
  <si>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</si>
  <si>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</si>
  <si>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</si>
  <si>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</si>
  <si>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</si>
  <si>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</si>
  <si>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</si>
  <si>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</si>
  <si>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</si>
  <si>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</si>
  <si>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</si>
  <si>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</si>
  <si>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</si>
  <si>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</si>
  <si>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</si>
  <si>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</si>
  <si>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</si>
  <si>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</si>
  <si>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</si>
  <si>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</si>
  <si>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</si>
  <si>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</si>
  <si>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</si>
  <si>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</si>
  <si>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</si>
  <si>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</si>
  <si>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</si>
  <si>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</si>
  <si>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</si>
  <si>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</si>
  <si>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</si>
  <si>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</si>
  <si>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</si>
  <si>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</si>
  <si>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</si>
  <si>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</si>
  <si>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</si>
  <si>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</si>
  <si>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</si>
  <si>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</si>
  <si>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</si>
  <si>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</si>
  <si>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</si>
  <si>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</si>
  <si>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</si>
  <si>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</si>
  <si>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</si>
  <si>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</si>
  <si>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</si>
  <si>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</si>
  <si>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</si>
  <si>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</si>
  <si>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</si>
  <si>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</si>
  <si>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</si>
  <si>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</si>
  <si>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</si>
  <si>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</si>
  <si>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</si>
  <si>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</si>
  <si>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</si>
  <si>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</si>
  <si>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</si>
  <si>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</si>
  <si>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</si>
  <si>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</si>
  <si>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</si>
  <si>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</si>
  <si>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</si>
  <si>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</si>
  <si>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</si>
  <si>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</si>
  <si>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</si>
  <si>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</si>
  <si>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</si>
  <si>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</si>
  <si>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</si>
  <si>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</si>
  <si>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</si>
  <si>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</si>
  <si>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</si>
  <si>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</si>
  <si>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</si>
  <si>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</si>
  <si>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</si>
  <si>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</si>
  <si>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</si>
  <si>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</si>
  <si>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</si>
  <si>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</si>
  <si>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</si>
  <si>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</si>
  <si>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</si>
  <si>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</si>
  <si>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</si>
  <si>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</si>
  <si>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</si>
  <si>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</si>
  <si>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</si>
  <si>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</si>
  <si>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</si>
  <si>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</si>
  <si>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</si>
  <si>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</si>
  <si>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</si>
  <si>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</si>
  <si>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</si>
  <si>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</si>
  <si>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</si>
  <si>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</si>
  <si>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</si>
  <si>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</si>
  <si>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</si>
  <si>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</si>
  <si>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</si>
  <si>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</si>
  <si>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</si>
  <si>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</si>
  <si>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</si>
  <si>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</si>
  <si>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</si>
  <si>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</si>
  <si>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</si>
  <si>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</si>
  <si>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</si>
  <si>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</si>
  <si>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</si>
  <si>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</si>
  <si>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</si>
  <si>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</si>
  <si>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</si>
  <si>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</si>
  <si>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</si>
  <si>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</si>
  <si>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</si>
  <si>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</si>
  <si>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</si>
  <si>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</si>
  <si>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</si>
  <si>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</si>
  <si>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</si>
  <si>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</si>
  <si>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</si>
  <si>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</si>
  <si>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</si>
  <si>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</si>
  <si>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</si>
  <si>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</si>
  <si>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</si>
  <si>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</si>
  <si>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</si>
  <si>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</si>
  <si>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</si>
  <si>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</si>
  <si>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</si>
  <si>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</si>
  <si>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</si>
  <si>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</si>
  <si>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</si>
  <si>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</si>
  <si>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</si>
  <si>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</si>
  <si>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</si>
  <si>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</si>
  <si>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</si>
  <si>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</si>
  <si>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</si>
  <si>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</si>
  <si>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</si>
  <si>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</si>
  <si>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</si>
  <si>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</si>
  <si>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</si>
  <si>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</si>
  <si>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</si>
  <si>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</si>
  <si>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</si>
  <si>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</si>
  <si>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</si>
  <si>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</si>
  <si>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</si>
  <si>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</si>
  <si>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</si>
  <si>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</si>
  <si>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</si>
  <si>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</si>
  <si>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</si>
  <si>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</si>
  <si>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</si>
  <si>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</si>
  <si>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</si>
  <si>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</si>
  <si>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</si>
  <si>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</si>
  <si>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</si>
  <si>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</si>
  <si>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</si>
  <si>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</si>
  <si>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</si>
  <si>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</si>
  <si>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</si>
  <si>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</si>
  <si>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</si>
  <si>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</si>
  <si>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</si>
  <si>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</si>
  <si>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</si>
  <si>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</si>
  <si>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</si>
  <si>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</si>
  <si>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</si>
  <si>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</si>
  <si>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</si>
  <si>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</si>
  <si>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</si>
  <si>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</si>
  <si>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</si>
  <si>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</si>
  <si>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</si>
  <si>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</si>
  <si>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</si>
  <si>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</si>
  <si>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</si>
  <si>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</si>
  <si>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</si>
  <si>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</si>
  <si>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</si>
  <si>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</si>
  <si>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</si>
  <si>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</si>
  <si>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</si>
  <si>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</si>
  <si>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</si>
  <si>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</si>
  <si>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</si>
  <si>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</si>
  <si>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</si>
  <si>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</si>
  <si>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</si>
  <si>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</si>
  <si>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</si>
  <si>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</si>
  <si>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</si>
  <si>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</si>
  <si>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</si>
  <si>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</si>
  <si>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</si>
  <si>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</si>
  <si>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</si>
  <si>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</si>
  <si>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</si>
  <si>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</si>
  <si>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</si>
  <si>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</si>
  <si>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</si>
  <si>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</si>
  <si>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</si>
  <si>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</si>
  <si>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</si>
  <si>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</si>
  <si>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</si>
  <si>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</si>
  <si>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</si>
  <si>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</si>
  <si>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</si>
  <si>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</si>
  <si>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</si>
  <si>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</si>
  <si>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</si>
  <si>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</si>
  <si>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</si>
  <si>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</si>
  <si>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</si>
  <si>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</si>
  <si>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</si>
  <si>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</si>
  <si>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</si>
  <si>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</si>
  <si>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</si>
  <si>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</si>
  <si>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</si>
  <si>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</si>
  <si>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</si>
  <si>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</si>
  <si>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</si>
  <si>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</si>
  <si>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</si>
  <si>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</si>
  <si>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</si>
  <si>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</si>
  <si>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</si>
  <si>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</si>
  <si>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</si>
  <si>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</si>
  <si>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</si>
  <si>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</si>
  <si>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</si>
  <si>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</si>
  <si>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</si>
  <si>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</si>
  <si>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</si>
  <si>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</si>
  <si>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</si>
  <si>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</si>
  <si>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</si>
  <si>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</si>
  <si>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</si>
  <si>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</si>
  <si>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</si>
  <si>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</si>
  <si>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</si>
  <si>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</si>
  <si>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</si>
  <si>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</si>
  <si>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</si>
  <si>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</si>
  <si>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</si>
  <si>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</si>
  <si>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</si>
  <si>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</si>
  <si>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</si>
  <si>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</si>
  <si>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</si>
  <si>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</si>
  <si>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</si>
  <si>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</si>
  <si>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</si>
  <si>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</si>
  <si>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</si>
  <si>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</si>
  <si>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</si>
  <si>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</si>
  <si>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</si>
  <si>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</si>
  <si>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</si>
  <si>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</si>
  <si>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</si>
  <si>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</si>
  <si>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</si>
  <si>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</si>
  <si>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</si>
  <si>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</si>
  <si>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</si>
  <si>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</si>
  <si>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</si>
  <si>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</si>
  <si>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</si>
  <si>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</si>
  <si>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</si>
  <si>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</si>
  <si>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</si>
  <si>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</si>
  <si>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</si>
  <si>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</si>
  <si>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</si>
  <si>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</si>
  <si>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</si>
  <si>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</si>
  <si>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</si>
  <si>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</si>
  <si>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</si>
  <si>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</si>
  <si>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</si>
  <si>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</si>
  <si>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</si>
  <si>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</si>
  <si>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</si>
  <si>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</si>
  <si>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</si>
  <si>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</si>
  <si>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</si>
  <si>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</si>
  <si>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</si>
  <si>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</si>
  <si>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</si>
  <si>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</si>
  <si>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</si>
  <si>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</si>
  <si>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</si>
  <si>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</si>
  <si>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</si>
  <si>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</si>
  <si>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</si>
  <si>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</si>
  <si>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</si>
  <si>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</si>
  <si>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</si>
  <si>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</si>
  <si>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</si>
  <si>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</si>
  <si>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</si>
  <si>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</si>
  <si>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</si>
  <si>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</si>
  <si>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</si>
  <si>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</si>
  <si>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</si>
  <si>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</si>
  <si>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</si>
  <si>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</si>
  <si>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</si>
  <si>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</si>
  <si>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</si>
  <si>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</si>
  <si>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</si>
  <si>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</si>
  <si>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</si>
  <si>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</si>
  <si>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</si>
  <si>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</si>
  <si>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</si>
  <si>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</si>
  <si>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</si>
  <si>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</si>
  <si>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</si>
  <si>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</si>
  <si>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</si>
  <si>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</si>
  <si>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</si>
  <si>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</si>
  <si>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</si>
  <si>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</si>
  <si>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</si>
  <si>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</si>
  <si>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</si>
  <si>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</si>
  <si>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</si>
  <si>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</si>
  <si>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</si>
  <si>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</si>
  <si>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</si>
  <si>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</si>
  <si>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</si>
  <si>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</si>
  <si>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</si>
  <si>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</si>
  <si>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</si>
  <si>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</si>
  <si>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</si>
  <si>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</si>
  <si>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</si>
  <si>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</si>
  <si>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</si>
  <si>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</si>
  <si>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</si>
  <si>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</si>
  <si>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</si>
  <si>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</si>
  <si>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</si>
  <si>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</si>
  <si>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</si>
  <si>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</si>
  <si>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</si>
  <si>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</si>
  <si>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</si>
  <si>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</si>
  <si>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</si>
  <si>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</si>
  <si>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</si>
  <si>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</si>
  <si>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</si>
  <si>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</si>
  <si>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</si>
  <si>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</si>
  <si>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</si>
  <si>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</si>
  <si>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</si>
  <si>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</si>
  <si>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</si>
  <si>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</si>
  <si>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</si>
  <si>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</si>
  <si>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</si>
  <si>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</si>
  <si>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</si>
  <si>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</si>
  <si>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</si>
  <si>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</si>
  <si>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</si>
  <si>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</si>
  <si>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</si>
  <si>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</si>
  <si>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</si>
  <si>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</si>
  <si>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</si>
  <si>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</si>
  <si>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</si>
  <si>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</si>
  <si>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</si>
  <si>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</si>
  <si>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</si>
  <si>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</si>
  <si>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</si>
  <si>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</si>
  <si>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</si>
  <si>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</si>
  <si>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</si>
  <si>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</si>
  <si>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</si>
  <si>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</si>
  <si>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</si>
  <si>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</si>
  <si>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</si>
  <si>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</si>
  <si>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</si>
  <si>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</si>
  <si>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</si>
  <si>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</si>
  <si>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</si>
  <si>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</si>
  <si>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</si>
  <si>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</si>
  <si>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</si>
  <si>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</si>
  <si>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</si>
  <si>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</si>
  <si>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</si>
  <si>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</si>
  <si>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</si>
  <si>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</si>
  <si>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</si>
  <si>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</si>
  <si>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</si>
  <si>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</si>
  <si>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</si>
  <si>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</si>
  <si>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</si>
  <si>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</si>
  <si>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</si>
  <si>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</si>
  <si>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</si>
  <si>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</si>
  <si>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</si>
  <si>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</si>
  <si>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</si>
  <si>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</si>
  <si>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</si>
  <si>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</si>
  <si>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</si>
  <si>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</si>
  <si>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</si>
  <si>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</si>
  <si>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</si>
  <si>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</si>
  <si>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</si>
  <si>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</si>
  <si>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</si>
  <si>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</si>
  <si>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</si>
  <si>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</si>
  <si>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</si>
  <si>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</si>
  <si>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</si>
  <si>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</si>
  <si>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</si>
  <si>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</si>
  <si>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</si>
  <si>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</si>
  <si>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</si>
  <si>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</si>
  <si>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</si>
  <si>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</si>
  <si>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</si>
  <si>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</si>
  <si>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</si>
  <si>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</si>
  <si>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</si>
  <si>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</si>
  <si>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</si>
  <si>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</si>
  <si>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</si>
  <si>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</si>
  <si>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</si>
  <si>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</si>
  <si>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</si>
  <si>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</si>
  <si>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</si>
  <si>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</si>
  <si>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</si>
  <si>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</si>
  <si>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</si>
  <si>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</si>
  <si>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</si>
  <si>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</si>
  <si>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</si>
  <si>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</si>
  <si>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</si>
  <si>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</si>
  <si>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</si>
  <si>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</si>
  <si>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</si>
  <si>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</si>
  <si>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</si>
  <si>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</si>
  <si>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</si>
  <si>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</si>
  <si>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</si>
  <si>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</si>
  <si>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</si>
  <si>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</si>
  <si>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</si>
  <si>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</si>
  <si>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</si>
  <si>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</si>
  <si>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</si>
  <si>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</si>
  <si>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</si>
  <si>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</si>
  <si>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</si>
  <si>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</si>
  <si>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</si>
  <si>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</si>
  <si>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</si>
  <si>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</si>
  <si>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</si>
  <si>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</si>
  <si>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</si>
  <si>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</si>
  <si>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</si>
  <si>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</si>
  <si>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</si>
  <si>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</si>
  <si>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</si>
  <si>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</si>
  <si>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</si>
  <si>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</si>
  <si>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</si>
  <si>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</si>
  <si>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</si>
  <si>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</si>
  <si>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</si>
  <si>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</si>
  <si>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</si>
  <si>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</si>
  <si>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</si>
  <si>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</si>
  <si>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</si>
  <si>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</si>
  <si>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</si>
  <si>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</si>
  <si>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</si>
  <si>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</si>
  <si>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</si>
  <si>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</si>
  <si>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</si>
  <si>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</si>
  <si>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</si>
  <si>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</si>
  <si>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</si>
  <si>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</si>
  <si>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</si>
  <si>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</si>
  <si>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</si>
  <si>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</si>
  <si>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</si>
  <si>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</si>
  <si>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</si>
  <si>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</si>
  <si>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</si>
  <si>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</si>
  <si>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</si>
  <si>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</si>
  <si>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</si>
  <si>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</si>
  <si>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</si>
  <si>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</si>
  <si>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</si>
  <si>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</si>
  <si>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</si>
  <si>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</si>
  <si>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</si>
  <si>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</si>
  <si>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</si>
  <si>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</si>
  <si>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</si>
  <si>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</si>
  <si>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</si>
  <si>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</si>
  <si>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</si>
  <si>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</si>
  <si>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</si>
  <si>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</si>
  <si>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</si>
  <si>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</si>
  <si>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</si>
  <si>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</si>
  <si>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</si>
  <si>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</si>
  <si>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</si>
  <si>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</si>
  <si>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</si>
  <si>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</si>
  <si>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</si>
  <si>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</si>
  <si>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</si>
  <si>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</si>
  <si>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</si>
  <si>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</si>
  <si>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</si>
  <si>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</si>
  <si>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</si>
  <si>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</si>
  <si>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</si>
  <si>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</si>
  <si>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</si>
  <si>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</si>
  <si>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</si>
  <si>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</si>
  <si>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</si>
  <si>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</si>
  <si>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</si>
  <si>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</si>
  <si>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</si>
  <si>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</si>
  <si>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</si>
  <si>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</si>
  <si>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</si>
  <si>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</si>
  <si>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</si>
  <si>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</si>
  <si>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</si>
  <si>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</si>
  <si>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</si>
  <si>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</si>
  <si>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</si>
  <si>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</si>
  <si>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</si>
  <si>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</si>
  <si>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</si>
  <si>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</si>
  <si>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</si>
  <si>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</si>
  <si>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</si>
  <si>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</si>
  <si>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</si>
  <si>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</si>
  <si>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</si>
  <si>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</si>
  <si>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</si>
  <si>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</si>
  <si>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</si>
  <si>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</si>
  <si>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</si>
  <si>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</si>
  <si>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</si>
  <si>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</si>
  <si>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</si>
  <si>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</si>
  <si>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</si>
  <si>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</si>
  <si>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</si>
  <si>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</si>
  <si>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</si>
  <si>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</si>
  <si>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</si>
  <si>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</si>
  <si>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</si>
  <si>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</si>
  <si>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</si>
  <si>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</si>
  <si>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</si>
  <si>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</si>
  <si>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</si>
  <si>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</si>
  <si>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</si>
  <si>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</si>
  <si>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</si>
  <si>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</si>
  <si>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</si>
  <si>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</si>
  <si>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</si>
  <si>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</si>
  <si>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</si>
  <si>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</si>
  <si>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</si>
  <si>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</si>
  <si>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</si>
  <si>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</si>
  <si>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</si>
  <si>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</si>
  <si>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</si>
  <si>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</si>
  <si>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</si>
  <si>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</si>
  <si>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</si>
  <si>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</si>
  <si>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</si>
  <si>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</si>
  <si>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</si>
  <si>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</si>
  <si>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</si>
  <si>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</si>
  <si>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</si>
  <si>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</si>
  <si>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</si>
  <si>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</si>
  <si>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</si>
  <si>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</si>
  <si>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</si>
  <si>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</si>
  <si>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</si>
  <si>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</si>
  <si>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</si>
  <si>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</si>
  <si>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</si>
  <si>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</si>
  <si>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</si>
  <si>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</si>
  <si>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</si>
  <si>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</si>
  <si>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</si>
  <si>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</si>
  <si>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</si>
  <si>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</si>
  <si>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</si>
  <si>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</si>
  <si>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</si>
  <si>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</si>
  <si>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</si>
  <si>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</si>
  <si>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</si>
  <si>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</si>
  <si>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</si>
  <si>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</si>
  <si>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</si>
  <si>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</si>
  <si>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</si>
  <si>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</si>
  <si>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</si>
  <si>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</si>
  <si>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</si>
  <si>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</si>
  <si>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</si>
  <si>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</si>
  <si>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</si>
  <si>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</si>
  <si>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</si>
  <si>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</si>
  <si>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</si>
  <si>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</si>
  <si>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</si>
  <si>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</si>
  <si>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</si>
  <si>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</si>
  <si>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</si>
  <si>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</si>
  <si>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</si>
  <si>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</si>
  <si>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</si>
  <si>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</si>
  <si>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</si>
  <si>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</si>
  <si>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</si>
  <si>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</si>
  <si>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</si>
  <si>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</si>
  <si>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</si>
  <si>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</si>
  <si>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</si>
  <si>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</si>
  <si>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</si>
  <si>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</si>
  <si>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</si>
  <si>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</si>
  <si>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</si>
  <si>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</si>
  <si>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</si>
  <si>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</si>
  <si>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</si>
  <si>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</si>
  <si>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</si>
  <si>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</si>
  <si>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</si>
  <si>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</si>
  <si>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</si>
  <si>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</si>
  <si>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</si>
  <si>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</si>
  <si>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</si>
  <si>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</si>
  <si>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</si>
  <si>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</si>
  <si>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</si>
  <si>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</si>
  <si>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</si>
  <si>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</si>
  <si>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</si>
  <si>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</si>
  <si>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</si>
  <si>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</si>
  <si>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</si>
  <si>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</si>
  <si>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</si>
  <si>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</si>
  <si>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</si>
  <si>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</si>
  <si>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</si>
  <si>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</si>
  <si>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</si>
  <si>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</si>
  <si>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</si>
  <si>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</si>
  <si>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</si>
  <si>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</si>
  <si>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</si>
  <si>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</si>
  <si>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</si>
  <si>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</si>
  <si>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</si>
  <si>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</si>
  <si>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</si>
  <si>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</si>
  <si>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</si>
  <si>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</si>
  <si>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</si>
  <si>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</si>
  <si>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</si>
  <si>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</si>
  <si>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</si>
  <si>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</si>
  <si>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</si>
  <si>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</si>
  <si>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</si>
  <si>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</si>
  <si>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</si>
  <si>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</si>
  <si>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</si>
  <si>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</si>
  <si>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</si>
  <si>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</si>
  <si>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</si>
  <si>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</si>
  <si>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</si>
  <si>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</si>
  <si>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</si>
  <si>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</si>
  <si>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</si>
  <si>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</si>
  <si>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</si>
  <si>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</si>
  <si>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</si>
  <si>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</si>
  <si>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</si>
  <si>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</si>
  <si>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</si>
  <si>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</si>
  <si>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</si>
  <si>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</si>
  <si>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</si>
  <si>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</si>
  <si>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</si>
  <si>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</si>
  <si>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</si>
  <si>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</si>
  <si>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</si>
  <si>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</si>
  <si>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</si>
  <si>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</si>
  <si>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</si>
  <si>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</si>
  <si>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</si>
  <si>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</si>
  <si>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</si>
  <si>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</si>
  <si>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</si>
  <si>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</si>
  <si>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</si>
  <si>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</si>
  <si>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</si>
  <si>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</si>
  <si>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</si>
  <si>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</si>
  <si>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</si>
  <si>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</si>
  <si>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</si>
  <si>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</si>
  <si>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</si>
  <si>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</si>
  <si>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</si>
  <si>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</si>
  <si>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</si>
  <si>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</si>
  <si>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</si>
  <si>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</si>
  <si>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</si>
  <si>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</si>
  <si>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</si>
  <si>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</si>
  <si>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</si>
  <si>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</si>
  <si>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</si>
  <si>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</si>
  <si>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</si>
  <si>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</si>
  <si>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</si>
  <si>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</si>
  <si>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</si>
  <si>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</si>
  <si>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</si>
  <si>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</si>
  <si>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</si>
  <si>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</si>
  <si>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</si>
  <si>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</si>
  <si>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</si>
  <si>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</si>
  <si>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</si>
  <si>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</si>
  <si>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</si>
  <si>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</si>
  <si>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</si>
  <si>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</si>
  <si>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</si>
  <si>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</si>
  <si>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</si>
  <si>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</si>
  <si>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</si>
  <si>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</si>
  <si>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</si>
  <si>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</si>
  <si>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</si>
  <si>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</si>
  <si>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</si>
  <si>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</si>
  <si>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</si>
  <si>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</si>
  <si>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</si>
  <si>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</si>
  <si>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</si>
  <si>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</si>
  <si>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</si>
  <si>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</si>
  <si>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</si>
  <si>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</si>
  <si>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</si>
  <si>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</si>
  <si>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</si>
  <si>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</si>
  <si>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</si>
  <si>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</si>
  <si>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</si>
  <si>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</si>
  <si>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</si>
  <si>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</si>
  <si>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</si>
  <si>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</si>
  <si>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</si>
  <si>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</si>
  <si>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</si>
  <si>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</si>
  <si>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</si>
  <si>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</si>
  <si>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</si>
  <si>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</si>
  <si>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</si>
  <si>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</si>
  <si>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</si>
  <si>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</si>
  <si>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</si>
  <si>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</si>
  <si>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</si>
  <si>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</si>
  <si>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</si>
  <si>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</si>
  <si>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</si>
  <si>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</si>
  <si>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</si>
  <si>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</si>
  <si>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</si>
  <si>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</si>
  <si>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</si>
  <si>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</si>
  <si>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</si>
  <si>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</si>
  <si>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</si>
  <si>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</si>
  <si>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</si>
  <si>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</si>
  <si>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</si>
  <si>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</si>
  <si>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</si>
  <si>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</si>
  <si>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</si>
  <si>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</si>
  <si>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</si>
  <si>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</si>
  <si>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</si>
  <si>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</si>
  <si>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</si>
  <si>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</si>
  <si>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</si>
  <si>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</si>
  <si>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</si>
  <si>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</si>
  <si>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</si>
  <si>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</si>
  <si>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</si>
  <si>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</si>
  <si>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</si>
  <si>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</si>
  <si>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</si>
  <si>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</si>
  <si>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</si>
  <si>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</si>
  <si>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</si>
  <si>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</si>
  <si>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</si>
  <si>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</si>
  <si>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</si>
  <si>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</si>
  <si>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</si>
  <si>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</si>
  <si>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</si>
  <si>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</si>
  <si>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</si>
  <si>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</si>
  <si>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</si>
  <si>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</si>
  <si>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</si>
  <si>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</si>
  <si>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</si>
  <si>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</si>
  <si>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</si>
  <si>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</si>
  <si>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</si>
  <si>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</si>
  <si>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</si>
  <si>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</si>
  <si>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</si>
  <si>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</si>
  <si>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</si>
  <si>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</si>
  <si>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</si>
  <si>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</si>
  <si>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</si>
  <si>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</si>
  <si>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</si>
  <si>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</si>
  <si>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</si>
  <si>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</si>
  <si>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</si>
  <si>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</si>
  <si>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</si>
  <si>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</si>
  <si>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</si>
  <si>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</si>
  <si>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</si>
  <si>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</si>
  <si>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</si>
  <si>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</si>
  <si>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</si>
  <si>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</si>
  <si>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</si>
  <si>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</si>
  <si>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</si>
  <si>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</si>
  <si>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</si>
  <si>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</si>
  <si>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</si>
  <si>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</si>
  <si>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</si>
  <si>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</si>
  <si>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</si>
  <si>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</si>
  <si>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</si>
  <si>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</si>
  <si>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</si>
  <si>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</si>
  <si>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</si>
  <si>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</si>
  <si>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</si>
  <si>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</si>
  <si>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</si>
  <si>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</si>
  <si>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</si>
  <si>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</si>
  <si>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</si>
  <si>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</si>
  <si>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</si>
  <si>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</si>
  <si>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</si>
  <si>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</si>
  <si>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</si>
  <si>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</si>
  <si>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</si>
  <si>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</si>
  <si>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</si>
  <si>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</si>
  <si>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</si>
  <si>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</si>
  <si>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</si>
  <si>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</si>
  <si>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</si>
  <si>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</si>
  <si>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</si>
  <si>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</si>
  <si>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</si>
  <si>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</si>
  <si>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</si>
  <si>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</si>
  <si>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</si>
  <si>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</si>
  <si>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</si>
  <si>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</si>
  <si>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</si>
  <si>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</si>
  <si>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</si>
  <si>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</si>
  <si>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</si>
  <si>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</si>
  <si>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</si>
  <si>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</si>
  <si>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</si>
  <si>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</si>
  <si>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</si>
  <si>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</si>
  <si>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</si>
  <si>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</si>
  <si>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</si>
  <si>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</si>
  <si>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</si>
  <si>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</si>
  <si>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</si>
  <si>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</si>
  <si>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</si>
  <si>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</si>
  <si>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</si>
  <si>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</si>
  <si>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</si>
  <si>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</si>
  <si>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</si>
  <si>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</si>
  <si>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</si>
  <si>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</si>
  <si>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</si>
  <si>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</si>
  <si>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</si>
  <si>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</si>
  <si>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</si>
  <si>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</si>
  <si>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</si>
  <si>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</si>
  <si>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</si>
  <si>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</si>
  <si>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</si>
  <si>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</si>
  <si>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</si>
  <si>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</si>
  <si>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</si>
  <si>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</si>
  <si>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</si>
  <si>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</si>
  <si>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</si>
  <si>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</si>
  <si>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</si>
  <si>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</si>
  <si>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</si>
  <si>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</si>
  <si>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</si>
  <si>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</si>
  <si>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</si>
  <si>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</si>
  <si>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</si>
  <si>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</si>
  <si>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</si>
  <si>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</si>
  <si>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</si>
  <si>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</si>
  <si>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</si>
  <si>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</si>
  <si>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</si>
  <si>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</si>
  <si>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</si>
  <si>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</si>
  <si>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</si>
  <si>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</si>
  <si>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</si>
  <si>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</si>
  <si>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</si>
  <si>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</si>
  <si>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</si>
  <si>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</si>
  <si>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</si>
  <si>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</si>
  <si>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</si>
  <si>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</si>
  <si>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</si>
  <si>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</si>
  <si>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</si>
  <si>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</si>
  <si>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</si>
  <si>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</si>
  <si>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</si>
  <si>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</si>
  <si>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</si>
  <si>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</si>
  <si>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</si>
  <si>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</si>
  <si>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</si>
  <si>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</si>
  <si>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</si>
  <si>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</si>
  <si>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</si>
  <si>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</si>
  <si>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</si>
  <si>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</si>
  <si>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</si>
  <si>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</si>
  <si>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</si>
  <si>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</si>
  <si>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</si>
  <si>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</si>
  <si>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</si>
  <si>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</si>
  <si>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</si>
  <si>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</si>
  <si>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</si>
  <si>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</si>
  <si>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</si>
  <si>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</si>
  <si>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</si>
  <si>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</si>
  <si>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</si>
  <si>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</si>
  <si>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</si>
  <si>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</si>
  <si>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</si>
  <si>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</si>
  <si>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</si>
  <si>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</si>
  <si>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</si>
  <si>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</si>
  <si>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</si>
  <si>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</si>
  <si>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</si>
  <si>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</si>
  <si>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</si>
  <si>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</si>
  <si>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</si>
  <si>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</si>
  <si>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</si>
  <si>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</si>
  <si>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</si>
  <si>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</si>
  <si>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</si>
  <si>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</si>
  <si>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</si>
  <si>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</si>
  <si>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</si>
  <si>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</si>
  <si>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</si>
  <si>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</si>
  <si>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</si>
  <si>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</si>
  <si>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</si>
  <si>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</si>
  <si>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</si>
  <si>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</si>
  <si>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</si>
  <si>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</si>
  <si>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</si>
  <si>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</si>
  <si>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</si>
  <si>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</si>
  <si>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</si>
  <si>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</si>
  <si>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</si>
  <si>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</si>
  <si>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</si>
  <si>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</si>
  <si>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</si>
  <si>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</si>
  <si>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</si>
  <si>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</si>
  <si>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</si>
  <si>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</si>
  <si>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</si>
  <si>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</si>
  <si>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</si>
  <si>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</si>
  <si>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</si>
  <si>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</si>
  <si>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</si>
  <si>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</si>
  <si>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</si>
  <si>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</si>
  <si>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</si>
  <si>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</si>
  <si>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</si>
  <si>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</si>
  <si>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</si>
  <si>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</si>
  <si>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</si>
  <si>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</si>
  <si>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</si>
  <si>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</si>
  <si>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</si>
  <si>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</si>
  <si>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</si>
  <si>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</si>
  <si>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</si>
  <si>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</si>
  <si>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</si>
  <si>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</si>
  <si>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</si>
  <si>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</si>
  <si>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</si>
  <si>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</si>
  <si>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</si>
  <si>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</si>
  <si>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</si>
  <si>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</si>
  <si>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</si>
  <si>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</si>
  <si>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</si>
  <si>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</si>
  <si>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</si>
  <si>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</si>
  <si>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</si>
  <si>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</si>
  <si>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</si>
  <si>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</si>
  <si>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</si>
  <si>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</si>
  <si>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</si>
  <si>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</si>
  <si>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</si>
  <si>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</si>
  <si>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</si>
  <si>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</si>
  <si>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</si>
  <si>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</si>
  <si>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</si>
  <si>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</si>
  <si>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</si>
  <si>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</si>
  <si>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</si>
  <si>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</si>
  <si>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</si>
  <si>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</si>
  <si>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</si>
  <si>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</si>
  <si>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</si>
  <si>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</si>
  <si>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</si>
  <si>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</si>
  <si>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</si>
  <si>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</si>
  <si>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</si>
  <si>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</si>
  <si>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</si>
  <si>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</si>
  <si>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</si>
  <si>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</si>
  <si>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</si>
  <si>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</si>
  <si>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</si>
  <si>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</si>
  <si>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</si>
  <si>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</si>
  <si>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</si>
  <si>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</si>
  <si>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</si>
  <si>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</si>
  <si>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</si>
  <si>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</si>
  <si>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</si>
  <si>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</si>
  <si>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</si>
  <si>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</si>
  <si>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</si>
  <si>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</si>
  <si>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</si>
  <si>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</si>
  <si>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</si>
  <si>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</si>
  <si>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</si>
  <si>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</si>
  <si>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</si>
  <si>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</si>
  <si>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</si>
  <si>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</si>
  <si>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</si>
  <si>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</si>
  <si>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</si>
  <si>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</si>
  <si>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</si>
  <si>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</si>
  <si>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</si>
  <si>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</si>
  <si>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</si>
  <si>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</si>
  <si>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</si>
  <si>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</si>
  <si>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</si>
  <si>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</si>
  <si>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</si>
  <si>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</si>
  <si>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</si>
  <si>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</si>
  <si>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</si>
  <si>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</si>
  <si>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</si>
  <si>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</si>
  <si>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</si>
  <si>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</si>
  <si>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</si>
  <si>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</si>
  <si>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</si>
  <si>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</si>
  <si>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</si>
  <si>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</si>
  <si>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</si>
  <si>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</si>
  <si>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</si>
  <si>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</si>
  <si>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</si>
  <si>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</si>
  <si>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</si>
  <si>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</si>
  <si>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</si>
  <si>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</si>
  <si>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</si>
  <si>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</si>
  <si>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</si>
  <si>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</si>
  <si>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</si>
  <si>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</si>
  <si>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</si>
  <si>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</si>
  <si>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</si>
  <si>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</si>
  <si>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</si>
  <si>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</si>
  <si>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</si>
  <si>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</si>
  <si>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</si>
  <si>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</si>
  <si>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</si>
  <si>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</si>
  <si>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</si>
  <si>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</si>
  <si>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</si>
  <si>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</si>
  <si>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</si>
  <si>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</si>
  <si>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</si>
  <si>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</si>
  <si>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</si>
  <si>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</si>
  <si>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</si>
  <si>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</si>
  <si>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</si>
  <si>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</si>
  <si>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</si>
  <si>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</si>
  <si>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</si>
  <si>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</si>
  <si>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</si>
  <si>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</si>
  <si>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</si>
  <si>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</si>
  <si>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</si>
  <si>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</si>
  <si>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</si>
  <si>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</si>
  <si>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</si>
  <si>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</si>
  <si>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</si>
  <si>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</si>
  <si>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</si>
  <si>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</si>
  <si>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</si>
  <si>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</si>
  <si>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</si>
  <si>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</si>
  <si>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</si>
  <si>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</si>
  <si>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</si>
  <si>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</si>
  <si>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</si>
  <si>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</si>
  <si>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</si>
  <si>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</si>
  <si>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</si>
  <si>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</si>
  <si>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</si>
  <si>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</si>
  <si>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</si>
  <si>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</si>
  <si>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</si>
  <si>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</si>
  <si>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</si>
  <si>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</si>
  <si>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</si>
  <si>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</si>
  <si>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</si>
  <si>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</si>
  <si>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</si>
  <si>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</si>
  <si>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</si>
  <si>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</si>
  <si>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</si>
  <si>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</si>
  <si>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</si>
  <si>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</si>
  <si>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</si>
  <si>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</si>
  <si>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</si>
  <si>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</si>
  <si>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</si>
  <si>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</si>
  <si>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</si>
  <si>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</si>
  <si>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</si>
  <si>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</si>
  <si>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</si>
  <si>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</si>
  <si>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</si>
  <si>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</si>
  <si>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</si>
  <si>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</si>
  <si>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</si>
  <si>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</si>
  <si>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</si>
  <si>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</si>
  <si>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</si>
  <si>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</si>
  <si>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</si>
  <si>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</si>
  <si>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</si>
  <si>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</si>
  <si>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</si>
  <si>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</si>
  <si>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</si>
  <si>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</si>
  <si>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</si>
  <si>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</si>
  <si>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</si>
  <si>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</si>
  <si>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</si>
  <si>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</si>
  <si>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</si>
  <si>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</si>
  <si>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</si>
  <si>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</si>
  <si>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</si>
  <si>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</si>
  <si>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</si>
  <si>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</si>
  <si>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</si>
  <si>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</si>
  <si>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</si>
  <si>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</si>
  <si>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</si>
  <si>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</si>
  <si>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</si>
  <si>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</si>
  <si>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</si>
  <si>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</si>
  <si>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</si>
  <si>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</si>
  <si>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</si>
  <si>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</si>
  <si>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</si>
  <si>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</si>
  <si>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</si>
  <si>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</si>
  <si>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</si>
  <si>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</si>
  <si>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</si>
  <si>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</si>
  <si>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</si>
  <si>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</si>
  <si>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</si>
  <si>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</si>
  <si>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</si>
  <si>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</si>
  <si>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</si>
  <si>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</si>
  <si>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</si>
  <si>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</si>
  <si>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</si>
  <si>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</si>
  <si>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</si>
  <si>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</si>
  <si>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</si>
  <si>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</si>
  <si>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</si>
  <si>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</si>
  <si>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</si>
  <si>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</si>
  <si>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</si>
  <si>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</si>
  <si>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</si>
  <si>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</si>
  <si>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</si>
  <si>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</si>
  <si>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</si>
  <si>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</si>
  <si>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</si>
  <si>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</si>
  <si>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</si>
  <si>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</si>
  <si>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</si>
  <si>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</si>
  <si>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</si>
  <si>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</si>
  <si>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</si>
  <si>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</si>
  <si>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</si>
  <si>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</si>
  <si>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</si>
  <si>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</si>
  <si>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</si>
  <si>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</si>
  <si>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</si>
  <si>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</si>
  <si>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</si>
  <si>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</si>
  <si>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</si>
  <si>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</si>
  <si>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</si>
  <si>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</si>
  <si>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</si>
  <si>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</si>
  <si>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</si>
  <si>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</si>
  <si>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</si>
  <si>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</si>
  <si>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</si>
  <si>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</si>
  <si>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</si>
  <si>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</si>
  <si>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</si>
  <si>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</si>
  <si>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</si>
  <si>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</si>
  <si>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</si>
  <si>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</si>
  <si>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</si>
  <si>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</si>
  <si>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</si>
  <si>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</si>
  <si>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</si>
  <si>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</si>
  <si>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</si>
  <si>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</si>
  <si>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</si>
  <si>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</si>
  <si>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</si>
  <si>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</si>
  <si>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</si>
  <si>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</si>
  <si>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</si>
  <si>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</si>
  <si>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</si>
  <si>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</si>
  <si>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</si>
  <si>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</si>
  <si>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</si>
  <si>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</si>
  <si>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</si>
  <si>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</si>
  <si>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</si>
  <si>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</si>
  <si>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</si>
  <si>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</si>
  <si>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</si>
  <si>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</si>
  <si>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</si>
  <si>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</si>
  <si>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</si>
  <si>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</si>
  <si>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</si>
  <si>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</si>
  <si>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</si>
  <si>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</si>
  <si>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</si>
  <si>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</si>
  <si>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</si>
  <si>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</si>
  <si>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</si>
  <si>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</si>
  <si>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</si>
  <si>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</si>
  <si>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</si>
  <si>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</si>
  <si>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</si>
  <si>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</si>
  <si>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</si>
  <si>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</si>
  <si>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</si>
  <si>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</si>
  <si>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</si>
  <si>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</si>
  <si>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</si>
  <si>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</si>
  <si>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</si>
  <si>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</si>
  <si>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</si>
  <si>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</si>
  <si>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</si>
  <si>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</si>
  <si>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</si>
  <si>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</si>
  <si>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</si>
  <si>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</si>
  <si>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</si>
  <si>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</si>
  <si>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</si>
  <si>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</si>
  <si>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</si>
  <si>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</si>
  <si>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</si>
  <si>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</si>
  <si>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</si>
  <si>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</si>
  <si>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</si>
  <si>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</si>
  <si>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</si>
  <si>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</si>
  <si>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</si>
  <si>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</si>
  <si>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</si>
  <si>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</si>
  <si>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</si>
  <si>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</si>
  <si>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</si>
  <si>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</si>
  <si>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</si>
  <si>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</si>
  <si>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</si>
  <si>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</si>
  <si>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</si>
  <si>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</si>
  <si>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</si>
  <si>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</si>
  <si>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</si>
  <si>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</si>
  <si>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</si>
  <si>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</si>
  <si>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</si>
  <si>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</si>
  <si>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</si>
  <si>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</si>
  <si>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</si>
  <si>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</si>
  <si>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</si>
  <si>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</si>
  <si>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</si>
  <si>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</si>
  <si>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</si>
  <si>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</si>
  <si>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</si>
  <si>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</si>
  <si>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</si>
  <si>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</si>
  <si>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</si>
  <si>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</si>
  <si>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</si>
  <si>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</si>
  <si>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</si>
  <si>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</si>
  <si>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</si>
  <si>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</si>
  <si>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</si>
  <si>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</si>
  <si>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</si>
  <si>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</si>
  <si>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</si>
  <si>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</si>
  <si>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</si>
  <si>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</si>
  <si>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</si>
  <si>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</si>
  <si>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</si>
  <si>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</si>
  <si>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</si>
  <si>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</si>
  <si>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</si>
  <si>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</si>
  <si>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</si>
  <si>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</si>
  <si>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</si>
  <si>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</si>
  <si>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</si>
  <si>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</si>
  <si>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</si>
  <si>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</si>
  <si>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</si>
  <si>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</si>
  <si>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</si>
  <si>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</si>
  <si>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</si>
  <si>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</si>
  <si>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</si>
  <si>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</si>
  <si>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</si>
  <si>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</si>
  <si>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</si>
  <si>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</si>
  <si>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</si>
  <si>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</si>
  <si>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</si>
  <si>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</si>
  <si>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</si>
  <si>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</si>
  <si>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</si>
  <si>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</si>
  <si>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</si>
  <si>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</si>
  <si>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</si>
  <si>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</si>
  <si>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</si>
  <si>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</si>
  <si>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</si>
  <si>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</si>
  <si>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</si>
  <si>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</si>
  <si>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</si>
  <si>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</si>
  <si>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</si>
  <si>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</si>
  <si>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</si>
  <si>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</si>
  <si>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</si>
  <si>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</si>
  <si>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</si>
  <si>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</si>
  <si>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</si>
  <si>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</si>
  <si>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</si>
  <si>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</si>
  <si>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</si>
  <si>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</si>
  <si>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</si>
  <si>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</si>
  <si>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</si>
  <si>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</si>
  <si>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</si>
  <si>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</si>
  <si>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</si>
  <si>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</si>
  <si>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</si>
  <si>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</si>
  <si>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</si>
  <si>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</si>
  <si>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</si>
  <si>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</si>
  <si>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</si>
  <si>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</si>
  <si>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</si>
  <si>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</si>
  <si>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</si>
  <si>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</si>
  <si>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</si>
  <si>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</si>
  <si>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</si>
  <si>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</si>
  <si>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</si>
  <si>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</si>
  <si>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</si>
  <si>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</si>
  <si>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</si>
  <si>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</si>
  <si>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</si>
  <si>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</si>
  <si>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</si>
  <si>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</si>
  <si>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</si>
  <si>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</si>
  <si>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</si>
  <si>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</si>
  <si>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</si>
  <si>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</si>
  <si>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</si>
  <si>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</si>
  <si>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</si>
  <si>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</si>
  <si>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</si>
  <si>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</si>
  <si>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</si>
  <si>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</si>
  <si>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</si>
  <si>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</si>
  <si>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</si>
  <si>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</si>
  <si>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</si>
  <si>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</si>
  <si>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</si>
  <si>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</si>
  <si>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</si>
  <si>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</si>
  <si>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</si>
  <si>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</si>
  <si>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</si>
  <si>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</si>
  <si>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</si>
  <si>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</si>
  <si>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</si>
  <si>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</si>
  <si>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</si>
  <si>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</si>
  <si>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</si>
  <si>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</si>
  <si>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</si>
  <si>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</si>
  <si>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</si>
  <si>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</si>
  <si>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</si>
  <si>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</si>
  <si>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</si>
  <si>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</si>
  <si>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</si>
  <si>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</si>
  <si>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</si>
  <si>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</si>
  <si>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</si>
  <si>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</si>
  <si>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</si>
  <si>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</si>
  <si>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</si>
  <si>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</si>
  <si>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</si>
  <si>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</si>
  <si>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</si>
  <si>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</si>
  <si>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</si>
  <si>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</si>
  <si>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</si>
  <si>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</si>
  <si>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</si>
  <si>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</si>
  <si>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</si>
  <si>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</si>
  <si>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</si>
  <si>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</si>
  <si>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</si>
  <si>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</si>
  <si>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</si>
  <si>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</si>
  <si>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</si>
  <si>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</si>
  <si>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</si>
  <si>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</si>
  <si>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</si>
  <si>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</si>
  <si>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</si>
  <si>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</si>
  <si>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</si>
  <si>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</si>
  <si>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</si>
  <si>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</si>
  <si>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</si>
  <si>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</si>
  <si>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</si>
  <si>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</si>
  <si>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</si>
  <si>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</si>
  <si>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</si>
  <si>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</si>
  <si>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</si>
  <si>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</si>
  <si>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</si>
  <si>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</si>
  <si>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</si>
  <si>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</si>
  <si>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</si>
  <si>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</si>
  <si>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</si>
  <si>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</si>
  <si>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</si>
  <si>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</si>
  <si>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</si>
  <si>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</si>
  <si>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</si>
  <si>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</si>
  <si>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</si>
  <si>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</si>
  <si>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</si>
  <si>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</si>
  <si>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</si>
  <si>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</si>
  <si>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</si>
  <si>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</si>
  <si>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</si>
  <si>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</si>
  <si>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</si>
  <si>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</si>
  <si>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</si>
  <si>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</si>
  <si>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</si>
  <si>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</si>
  <si>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</si>
  <si>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</si>
  <si>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</si>
  <si>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</si>
  <si>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</si>
  <si>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</si>
  <si>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</si>
  <si>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</si>
  <si>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</si>
  <si>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</si>
  <si>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</si>
  <si>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</si>
  <si>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</si>
  <si>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</si>
  <si>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</si>
  <si>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</si>
  <si>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</si>
  <si>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</si>
  <si>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</si>
  <si>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</si>
  <si>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</si>
  <si>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</si>
  <si>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</si>
  <si>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</si>
  <si>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</si>
  <si>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</si>
  <si>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</si>
  <si>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</si>
  <si>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</si>
  <si>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</si>
  <si>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</si>
  <si>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</si>
  <si>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</si>
  <si>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</si>
  <si>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</si>
  <si>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</si>
  <si>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</si>
  <si>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</si>
  <si>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</si>
  <si>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</si>
  <si>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</si>
  <si>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</si>
  <si>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</si>
  <si>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</si>
  <si>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</si>
  <si>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</si>
  <si>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</si>
  <si>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</si>
  <si>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</si>
  <si>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</si>
  <si>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</si>
  <si>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</si>
  <si>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</si>
  <si>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</si>
  <si>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</si>
  <si>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</si>
  <si>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</si>
  <si>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</si>
  <si>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</si>
  <si>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</si>
  <si>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</si>
  <si>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</si>
  <si>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</si>
  <si>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</si>
  <si>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</si>
  <si>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</si>
  <si>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</si>
  <si>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</si>
  <si>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</si>
  <si>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</si>
  <si>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</si>
  <si>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</si>
  <si>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</si>
  <si>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</si>
  <si>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</si>
  <si>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</si>
  <si>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</si>
  <si>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</si>
  <si>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</si>
  <si>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</si>
  <si>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</si>
  <si>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</si>
  <si>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</si>
  <si>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</si>
  <si>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</si>
  <si>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</si>
  <si>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</si>
  <si>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</si>
  <si>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</si>
  <si>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</si>
  <si>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</si>
  <si>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</si>
  <si>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</si>
  <si>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</si>
  <si>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</si>
  <si>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</si>
  <si>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</si>
  <si>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</si>
  <si>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</si>
  <si>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</si>
  <si>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</si>
  <si>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</si>
  <si>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</si>
  <si>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</si>
  <si>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</si>
  <si>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</si>
  <si>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</si>
  <si>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</si>
  <si>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</si>
  <si>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</si>
  <si>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</si>
  <si>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</si>
  <si>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</si>
  <si>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</si>
  <si>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</si>
  <si>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</si>
  <si>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</si>
  <si>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</si>
  <si>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</si>
  <si>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</si>
  <si>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</si>
  <si>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</si>
  <si>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</si>
  <si>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</si>
  <si>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</si>
  <si>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</si>
  <si>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</si>
  <si>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</si>
  <si>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</si>
  <si>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</si>
  <si>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</si>
  <si>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</si>
  <si>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</si>
  <si>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</si>
  <si>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</si>
  <si>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</si>
  <si>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</si>
  <si>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</si>
  <si>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</si>
  <si>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</si>
  <si>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</si>
  <si>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</si>
  <si>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</si>
  <si>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</si>
  <si>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</si>
  <si>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</si>
  <si>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</si>
  <si>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</si>
  <si>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</si>
  <si>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</si>
  <si>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</si>
  <si>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</si>
  <si>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</si>
  <si>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</si>
  <si>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</si>
  <si>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</si>
  <si>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</si>
  <si>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</si>
  <si>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</si>
  <si>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</si>
  <si>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</si>
  <si>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</si>
  <si>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</si>
  <si>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</si>
  <si>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</si>
  <si>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</si>
  <si>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</si>
  <si>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</si>
  <si>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</si>
  <si>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</si>
  <si>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</si>
  <si>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</si>
  <si>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</si>
  <si>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</si>
  <si>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</si>
  <si>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</si>
  <si>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</si>
  <si>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</si>
  <si>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</si>
  <si>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</si>
  <si>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</si>
  <si>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</si>
  <si>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</si>
  <si>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</si>
  <si>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</si>
  <si>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</si>
  <si>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</si>
  <si>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</si>
  <si>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</si>
  <si>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</si>
  <si>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</si>
  <si>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</si>
  <si>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</si>
  <si>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</si>
  <si>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</si>
  <si>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</si>
  <si>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</si>
  <si>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</si>
  <si>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</si>
  <si>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</si>
  <si>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</si>
  <si>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</si>
  <si>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</si>
  <si>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</si>
  <si>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</si>
  <si>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</si>
  <si>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</si>
  <si>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</si>
  <si>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</si>
  <si>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</si>
  <si>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</si>
  <si>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</si>
  <si>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</si>
  <si>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</si>
  <si>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</si>
  <si>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</si>
  <si>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</si>
  <si>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</si>
  <si>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</si>
  <si>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</si>
  <si>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</si>
  <si>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</si>
  <si>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</si>
  <si>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</si>
  <si>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</si>
  <si>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</si>
  <si>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</si>
  <si>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</si>
  <si>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</si>
  <si>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</si>
  <si>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</si>
  <si>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</si>
  <si>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</si>
  <si>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</si>
  <si>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</si>
  <si>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</si>
  <si>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</si>
  <si>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</si>
  <si>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</si>
  <si>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</si>
  <si>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</si>
  <si>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</si>
  <si>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</si>
  <si>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</si>
  <si>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</si>
  <si>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</si>
  <si>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</si>
  <si>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</si>
  <si>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</si>
  <si>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</si>
  <si>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</si>
  <si>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</si>
  <si>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</si>
  <si>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</si>
  <si>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</si>
  <si>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</si>
  <si>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</si>
  <si>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</si>
  <si>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</si>
  <si>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</si>
  <si>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</si>
  <si>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</si>
  <si>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</si>
  <si>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</si>
  <si>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</si>
  <si>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</si>
  <si>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</si>
  <si>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</si>
  <si>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</si>
  <si>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</si>
  <si>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</si>
  <si>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</si>
  <si>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</si>
  <si>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</si>
  <si>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</si>
  <si>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</si>
  <si>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</si>
  <si>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</si>
  <si>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</si>
  <si>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</si>
  <si>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</si>
  <si>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</si>
  <si>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</si>
  <si>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</si>
  <si>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</si>
  <si>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</si>
  <si>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</si>
  <si>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</si>
  <si>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</si>
  <si>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</si>
  <si>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</si>
  <si>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</si>
  <si>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</si>
  <si>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</si>
  <si>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</si>
  <si>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</si>
  <si>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</si>
  <si>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</si>
  <si>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</si>
  <si>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</si>
  <si>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</si>
  <si>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</si>
  <si>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</si>
  <si>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</si>
  <si>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</si>
  <si>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</si>
  <si>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</si>
  <si>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</si>
  <si>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</si>
  <si>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</si>
  <si>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</si>
  <si>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</si>
  <si>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</si>
  <si>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</si>
  <si>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</si>
  <si>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</si>
  <si>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</si>
  <si>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</si>
  <si>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</si>
  <si>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</si>
  <si>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</si>
  <si>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</si>
  <si>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</si>
  <si>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</si>
  <si>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</si>
  <si>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</si>
  <si>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</si>
  <si>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</si>
  <si>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</si>
  <si>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</si>
  <si>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</si>
  <si>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</si>
  <si>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</si>
  <si>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</si>
  <si>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</si>
  <si>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</si>
  <si>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</si>
  <si>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</si>
  <si>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</si>
  <si>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</si>
  <si>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</si>
  <si>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</si>
  <si>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</si>
  <si>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</si>
  <si>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</si>
  <si>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</si>
  <si>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</si>
  <si>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</si>
  <si>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</si>
  <si>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</si>
  <si>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</si>
  <si>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</si>
  <si>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</si>
  <si>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</si>
  <si>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</si>
  <si>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</si>
  <si>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</si>
  <si>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</si>
  <si>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</si>
  <si>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</si>
  <si>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</si>
  <si>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</si>
  <si>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</si>
  <si>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</si>
  <si>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</si>
  <si>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</si>
  <si>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</si>
  <si>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</si>
  <si>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</si>
  <si>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</si>
  <si>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</si>
  <si>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</si>
  <si>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</si>
  <si>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</si>
  <si>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</si>
  <si>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</si>
  <si>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</si>
  <si>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</si>
  <si>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</si>
  <si>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</si>
  <si>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</si>
  <si>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</si>
  <si>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</si>
  <si>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</si>
  <si>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</si>
  <si>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</si>
  <si>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</si>
  <si>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</si>
  <si>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</si>
  <si>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</si>
  <si>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</si>
  <si>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</si>
  <si>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</si>
  <si>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</si>
  <si>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</si>
  <si>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</si>
  <si>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</si>
  <si>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</si>
  <si>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</si>
  <si>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</si>
  <si>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</si>
  <si>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</si>
  <si>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</si>
  <si>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</si>
  <si>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</si>
  <si>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</si>
  <si>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</si>
  <si>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</si>
  <si>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</si>
  <si>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</si>
  <si>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</si>
  <si>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</si>
  <si>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</si>
  <si>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</si>
  <si>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</si>
  <si>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</si>
  <si>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</si>
  <si>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</si>
  <si>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</si>
  <si>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</si>
  <si>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</si>
  <si>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</si>
  <si>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</si>
  <si>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</si>
  <si>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</si>
  <si>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</si>
  <si>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</si>
  <si>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</si>
  <si>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</si>
  <si>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</si>
  <si>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</si>
  <si>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</si>
  <si>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</si>
  <si>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</si>
  <si>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</si>
  <si>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</si>
  <si>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</si>
  <si>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</si>
  <si>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</si>
  <si>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</si>
  <si>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</si>
  <si>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</si>
  <si>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</si>
  <si>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</si>
  <si>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</si>
  <si>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</si>
  <si>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</si>
  <si>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</si>
  <si>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</si>
  <si>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</si>
  <si>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</si>
  <si>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</si>
  <si>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</si>
  <si>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</si>
  <si>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</si>
  <si>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</si>
  <si>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</si>
  <si>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</si>
  <si>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</si>
  <si>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</si>
  <si>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</si>
  <si>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</si>
  <si>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</si>
  <si>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</si>
  <si>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</si>
  <si>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</si>
  <si>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</si>
  <si>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</si>
  <si>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</si>
  <si>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</si>
  <si>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</si>
  <si>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</si>
  <si>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</si>
  <si>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</si>
  <si>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</si>
  <si>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</si>
  <si>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</si>
  <si>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</si>
  <si>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</si>
  <si>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</si>
  <si>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</si>
  <si>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</si>
  <si>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</si>
  <si>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</si>
  <si>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</si>
  <si>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</si>
  <si>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</si>
  <si>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</si>
  <si>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</si>
  <si>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</si>
  <si>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</si>
  <si>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</si>
  <si>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</si>
  <si>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</si>
  <si>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</si>
  <si>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</si>
  <si>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</si>
  <si>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</si>
  <si>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</si>
  <si>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</si>
  <si>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</si>
  <si>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</si>
  <si>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</si>
  <si>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</si>
  <si>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</si>
  <si>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</si>
  <si>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</si>
  <si>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</si>
  <si>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</si>
  <si>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</si>
  <si>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</si>
  <si>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</si>
  <si>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</si>
  <si>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</si>
  <si>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</si>
  <si>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</si>
  <si>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</si>
  <si>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</si>
  <si>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</si>
  <si>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</si>
  <si>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</si>
  <si>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</si>
  <si>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</si>
  <si>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</si>
  <si>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</si>
  <si>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</si>
  <si>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</si>
  <si>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</si>
  <si>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</si>
  <si>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</si>
  <si>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</si>
  <si>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</si>
  <si>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</si>
  <si>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</si>
  <si>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</si>
  <si>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</si>
  <si>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</si>
  <si>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</si>
  <si>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</si>
  <si>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</si>
  <si>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</si>
  <si>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</si>
  <si>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</si>
  <si>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</si>
  <si>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</si>
  <si>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</si>
  <si>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</si>
  <si>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</si>
  <si>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</si>
  <si>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</si>
  <si>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</si>
  <si>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</si>
  <si>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</si>
  <si>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</si>
  <si>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</si>
  <si>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</si>
  <si>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</si>
  <si>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</si>
  <si>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</si>
  <si>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</si>
  <si>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</si>
  <si>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</si>
  <si>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</si>
  <si>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</si>
  <si>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</si>
  <si>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</si>
  <si>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</si>
  <si>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</si>
  <si>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</si>
  <si>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</si>
  <si>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</si>
  <si>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</si>
  <si>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</si>
  <si>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</si>
  <si>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</si>
  <si>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</si>
  <si>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</si>
  <si>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</si>
  <si>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</si>
  <si>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</si>
  <si>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</si>
  <si>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</si>
  <si>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</si>
  <si>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</si>
  <si>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</si>
  <si>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</si>
  <si>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</si>
  <si>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</si>
  <si>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</si>
  <si>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</si>
  <si>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</si>
  <si>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</si>
  <si>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</si>
  <si>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</si>
  <si>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</si>
  <si>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</si>
  <si>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</si>
  <si>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</si>
  <si>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</si>
  <si>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</si>
  <si>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</si>
  <si>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</si>
  <si>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</si>
  <si>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</si>
  <si>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</si>
  <si>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</si>
  <si>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</si>
  <si>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</si>
  <si>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</si>
  <si>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</si>
  <si>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</si>
  <si>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</si>
  <si>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</si>
  <si>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</si>
  <si>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</si>
  <si>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</si>
  <si>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</si>
  <si>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</si>
  <si>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</si>
  <si>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</si>
  <si>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</si>
  <si>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</si>
  <si>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</si>
  <si>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</si>
  <si>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</si>
  <si>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</si>
  <si>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</si>
  <si>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</si>
  <si>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</si>
  <si>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</si>
  <si>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</si>
  <si>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</si>
  <si>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</si>
  <si>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</si>
  <si>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</si>
  <si>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</si>
  <si>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</si>
  <si>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</si>
  <si>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</si>
  <si>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</si>
  <si>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</si>
  <si>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</si>
  <si>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</si>
  <si>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</si>
  <si>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</si>
  <si>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</si>
  <si>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</si>
  <si>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</si>
  <si>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</si>
  <si>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</si>
  <si>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</si>
  <si>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</si>
  <si>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</si>
  <si>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</si>
  <si>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</si>
  <si>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</si>
  <si>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</si>
  <si>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</si>
  <si>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</si>
  <si>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</si>
  <si>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</si>
  <si>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</si>
  <si>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</si>
  <si>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</si>
  <si>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</si>
  <si>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</si>
  <si>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</si>
  <si>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</si>
  <si>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</si>
  <si>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</si>
  <si>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</si>
  <si>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</si>
  <si>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</si>
  <si>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</si>
  <si>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</si>
  <si>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</si>
  <si>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</si>
  <si>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</si>
  <si>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</si>
  <si>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</si>
  <si>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</si>
  <si>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</si>
  <si>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</si>
  <si>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</si>
  <si>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</si>
  <si>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</si>
  <si>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</si>
  <si>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</si>
  <si>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</si>
  <si>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</si>
  <si>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</si>
  <si>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</si>
  <si>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</si>
  <si>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</si>
  <si>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</si>
  <si>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</si>
  <si>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</si>
  <si>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</si>
  <si>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</si>
  <si>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</si>
  <si>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</si>
  <si>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</si>
  <si>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</si>
  <si>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</si>
  <si>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</si>
  <si>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</si>
  <si>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</si>
  <si>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</si>
  <si>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</si>
  <si>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</si>
  <si>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</si>
  <si>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</si>
  <si>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</si>
  <si>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</si>
  <si>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</si>
  <si>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</si>
  <si>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</si>
  <si>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</si>
  <si>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</si>
  <si>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</si>
  <si>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</si>
  <si>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</si>
  <si>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</si>
  <si>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</si>
  <si>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</si>
  <si>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</si>
  <si>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</si>
  <si>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</si>
  <si>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</si>
  <si>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</si>
  <si>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</si>
  <si>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</si>
  <si>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</si>
  <si>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</si>
  <si>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</si>
  <si>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</si>
  <si>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</si>
  <si>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</si>
  <si>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</si>
  <si>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</si>
  <si>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</si>
  <si>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</si>
  <si>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</si>
  <si>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</si>
  <si>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</si>
  <si>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</si>
  <si>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</si>
  <si>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</si>
  <si>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</si>
  <si>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</si>
  <si>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</si>
  <si>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</si>
  <si>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</si>
  <si>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</si>
  <si>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</si>
  <si>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</si>
  <si>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</si>
  <si>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</si>
  <si>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</si>
  <si>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</si>
  <si>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</si>
  <si>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</si>
  <si>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</si>
  <si>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</si>
  <si>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</si>
  <si>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</si>
  <si>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</si>
  <si>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</si>
  <si>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</si>
  <si>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</si>
  <si>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</si>
  <si>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</si>
  <si>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</si>
  <si>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</si>
  <si>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</si>
  <si>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</si>
  <si>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</si>
  <si>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</si>
  <si>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</si>
  <si>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</si>
  <si>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</si>
  <si>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</si>
  <si>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</si>
  <si>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</si>
  <si>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</si>
  <si>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</si>
  <si>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</si>
  <si>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</si>
  <si>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</si>
  <si>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</si>
  <si>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</si>
  <si>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</si>
  <si>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</si>
  <si>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</si>
  <si>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</si>
  <si>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</si>
  <si>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</si>
  <si>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</si>
  <si>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</si>
  <si>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</si>
  <si>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</si>
  <si>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</si>
  <si>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</si>
  <si>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</si>
  <si>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</si>
  <si>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</si>
  <si>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</si>
  <si>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</si>
  <si>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</si>
  <si>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</si>
  <si>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</si>
  <si>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</si>
  <si>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</si>
  <si>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</si>
  <si>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</si>
  <si>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</si>
  <si>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</si>
  <si>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</si>
  <si>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</si>
  <si>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</si>
  <si>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</si>
  <si>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</si>
  <si>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</si>
  <si>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</si>
  <si>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</si>
  <si>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</si>
  <si>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</si>
  <si>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</si>
  <si>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</si>
  <si>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</si>
  <si>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</si>
  <si>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</si>
  <si>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</si>
  <si>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</si>
  <si>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</si>
  <si>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</si>
  <si>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</si>
  <si>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</si>
  <si>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</si>
  <si>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</si>
  <si>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</si>
  <si>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</si>
  <si>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</si>
  <si>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</si>
  <si>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</si>
  <si>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</si>
  <si>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</si>
  <si>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</si>
  <si>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</si>
  <si>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</si>
  <si>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</si>
  <si>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</si>
  <si>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</si>
  <si>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</si>
  <si>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</si>
  <si>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</si>
  <si>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</si>
  <si>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</si>
  <si>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</si>
  <si>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</si>
  <si>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</si>
  <si>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</si>
  <si>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</si>
  <si>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</si>
  <si>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</si>
  <si>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</si>
  <si>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</si>
  <si>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</si>
  <si>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</si>
  <si>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</si>
  <si>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</si>
  <si>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</si>
  <si>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</si>
  <si>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</si>
  <si>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</si>
  <si>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</si>
  <si>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</si>
  <si>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</si>
  <si>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</si>
  <si>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</si>
  <si>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</si>
  <si>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</si>
  <si>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</si>
  <si>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</si>
  <si>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</si>
  <si>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</si>
  <si>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</si>
  <si>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</si>
  <si>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</si>
  <si>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</si>
  <si>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</si>
  <si>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</si>
  <si>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</si>
  <si>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</si>
  <si>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</si>
  <si>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</si>
  <si>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</si>
  <si>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</si>
  <si>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</si>
  <si>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</si>
  <si>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</si>
  <si>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</si>
  <si>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</si>
  <si>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</si>
  <si>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</si>
  <si>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</si>
  <si>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</si>
  <si>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</si>
  <si>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</si>
  <si>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</si>
  <si>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</si>
  <si>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</si>
  <si>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</si>
  <si>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</si>
  <si>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</si>
  <si>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</si>
  <si>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</si>
  <si>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</si>
  <si>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</si>
  <si>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</si>
  <si>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</si>
  <si>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</si>
  <si>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</si>
  <si>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</si>
  <si>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</si>
  <si>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</si>
  <si>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</si>
  <si>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</si>
  <si>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</si>
  <si>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</si>
  <si>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</si>
  <si>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</si>
  <si>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</si>
  <si>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</si>
  <si>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</si>
  <si>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</si>
  <si>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</si>
  <si>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</si>
  <si>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</si>
  <si>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</si>
  <si>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</si>
  <si>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</si>
  <si>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</si>
  <si>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</si>
  <si>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</si>
  <si>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</si>
  <si>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</si>
  <si>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</si>
  <si>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</si>
  <si>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</si>
  <si>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</si>
  <si>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</si>
  <si>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</si>
  <si>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</si>
  <si>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</si>
  <si>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</si>
  <si>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</si>
  <si>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</si>
  <si>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</si>
  <si>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</si>
  <si>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</si>
  <si>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</si>
  <si>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</si>
  <si>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</si>
  <si>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</si>
  <si>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</si>
  <si>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</si>
  <si>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</si>
  <si>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</si>
  <si>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</si>
  <si>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</si>
  <si>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</si>
  <si>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</si>
  <si>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</si>
  <si>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</si>
  <si>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</si>
  <si>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</si>
  <si>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</si>
  <si>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</si>
  <si>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</si>
  <si>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</si>
  <si>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</si>
  <si>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</si>
  <si>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</si>
  <si>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</si>
  <si>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</si>
  <si>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</si>
  <si>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</si>
  <si>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</si>
  <si>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</si>
  <si>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</si>
  <si>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</si>
  <si>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</si>
  <si>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</si>
  <si>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</si>
  <si>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</si>
  <si>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</si>
  <si>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</si>
  <si>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</si>
  <si>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</si>
  <si>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</si>
  <si>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</si>
  <si>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</si>
  <si>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</si>
  <si>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</si>
  <si>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</si>
  <si>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</si>
  <si>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</si>
  <si>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</si>
  <si>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</si>
  <si>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</si>
  <si>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</si>
  <si>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</si>
  <si>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</si>
  <si>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</si>
  <si>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</si>
  <si>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</si>
  <si>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</si>
  <si>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</si>
  <si>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</si>
  <si>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</si>
  <si>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</si>
  <si>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</si>
  <si>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</si>
  <si>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</si>
  <si>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</si>
  <si>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</si>
  <si>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</si>
  <si>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</si>
  <si>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</si>
  <si>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</si>
  <si>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</si>
  <si>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</si>
  <si>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</si>
  <si>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</si>
  <si>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</si>
  <si>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</si>
  <si>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</si>
  <si>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</si>
  <si>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</si>
  <si>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</si>
  <si>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</si>
  <si>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</si>
  <si>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</si>
  <si>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</si>
  <si>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</si>
  <si>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</si>
  <si>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</si>
  <si>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</si>
  <si>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</si>
  <si>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</si>
  <si>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</si>
  <si>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</si>
  <si>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</si>
  <si>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</si>
  <si>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</si>
  <si>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</si>
  <si>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</si>
  <si>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</si>
  <si>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</si>
  <si>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</si>
  <si>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</si>
  <si>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</si>
  <si>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</si>
  <si>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</si>
  <si>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</si>
  <si>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</si>
  <si>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</si>
  <si>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</si>
  <si>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</si>
  <si>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</si>
  <si>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</si>
  <si>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</si>
  <si>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</si>
  <si>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</si>
  <si>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</si>
  <si>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</si>
  <si>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</si>
  <si>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</si>
  <si>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</si>
  <si>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</si>
  <si>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</si>
  <si>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</si>
  <si>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</si>
  <si>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</si>
  <si>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</si>
  <si>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</si>
  <si>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</si>
  <si>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</si>
  <si>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</si>
  <si>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</si>
  <si>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</si>
  <si>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</si>
  <si>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</si>
  <si>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</si>
  <si>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</si>
  <si>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</si>
  <si>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</si>
  <si>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</si>
  <si>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</si>
  <si>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</si>
  <si>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</si>
  <si>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</si>
  <si>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</si>
  <si>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</si>
  <si>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</si>
  <si>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</si>
  <si>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</si>
  <si>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</si>
  <si>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</si>
  <si>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</si>
  <si>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</si>
  <si>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</si>
  <si>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</si>
  <si>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</si>
  <si>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</si>
  <si>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</si>
  <si>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</si>
  <si>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</si>
  <si>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</si>
  <si>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</si>
  <si>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</si>
  <si>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</si>
  <si>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</si>
  <si>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</si>
  <si>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</si>
  <si>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</si>
  <si>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</si>
  <si>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</si>
  <si>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</si>
  <si>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</si>
  <si>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</si>
  <si>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</si>
  <si>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</si>
  <si>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</si>
  <si>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</si>
  <si>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</si>
  <si>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</si>
  <si>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</si>
  <si>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</si>
  <si>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</si>
  <si>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</si>
  <si>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</si>
  <si>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</si>
  <si>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</si>
  <si>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</si>
  <si>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</si>
  <si>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</si>
  <si>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</si>
  <si>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</si>
  <si>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</si>
  <si>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</si>
  <si>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</si>
  <si>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</si>
  <si>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</si>
  <si>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</si>
  <si>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</si>
  <si>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</si>
  <si>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</si>
  <si>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</si>
  <si>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</si>
  <si>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</si>
  <si>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</si>
  <si>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</si>
  <si>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</si>
  <si>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</si>
  <si>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</si>
  <si>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</si>
  <si>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</si>
  <si>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</si>
  <si>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</si>
  <si>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</si>
  <si>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</si>
  <si>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</si>
  <si>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</si>
  <si>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</si>
  <si>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</si>
  <si>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</si>
  <si>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</si>
  <si>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</si>
  <si>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</si>
  <si>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</si>
  <si>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</si>
  <si>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</si>
  <si>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</si>
  <si>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</si>
  <si>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</si>
  <si>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</si>
  <si>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</si>
  <si>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</si>
  <si>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</si>
  <si>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</si>
  <si>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</si>
  <si>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</si>
  <si>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</si>
  <si>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</si>
  <si>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</si>
  <si>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</si>
  <si>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</si>
  <si>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</si>
  <si>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</si>
  <si>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</si>
  <si>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</si>
  <si>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</si>
  <si>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</si>
  <si>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</si>
  <si>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</si>
  <si>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</si>
  <si>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</si>
  <si>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</si>
  <si>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</si>
  <si>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</si>
  <si>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</si>
  <si>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</si>
  <si>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</si>
  <si>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</si>
  <si>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</si>
  <si>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</si>
  <si>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</si>
  <si>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</si>
  <si>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</si>
  <si>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</si>
  <si>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</si>
  <si>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</si>
  <si>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</si>
  <si>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</si>
  <si>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</si>
  <si>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</si>
  <si>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</si>
  <si>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</si>
  <si>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</si>
  <si>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</si>
  <si>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</si>
  <si>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</si>
  <si>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</si>
  <si>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</si>
  <si>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</si>
  <si>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</si>
  <si>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</si>
  <si>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</si>
  <si>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</si>
  <si>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</si>
  <si>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</si>
  <si>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</si>
  <si>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</si>
  <si>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</si>
  <si>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</si>
  <si>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</si>
  <si>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</si>
  <si>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</si>
  <si>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</si>
  <si>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</si>
  <si>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</si>
  <si>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</si>
  <si>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</si>
  <si>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</si>
  <si>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</si>
  <si>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</si>
  <si>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</si>
  <si>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</si>
  <si>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</si>
  <si>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</si>
  <si>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</si>
  <si>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</si>
  <si>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</si>
  <si>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</si>
  <si>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</si>
  <si>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</si>
  <si>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</si>
  <si>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</si>
  <si>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</si>
  <si>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</si>
  <si>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</si>
  <si>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</si>
  <si>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</si>
  <si>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</si>
  <si>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</si>
  <si>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</si>
  <si>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</si>
  <si>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</si>
  <si>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</si>
  <si>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</si>
  <si>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</si>
  <si>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</si>
  <si>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</si>
  <si>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</si>
  <si>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</si>
  <si>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</si>
  <si>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</si>
  <si>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</si>
  <si>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</si>
  <si>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</si>
  <si>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</si>
  <si>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</si>
  <si>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</si>
  <si>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</si>
  <si>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</si>
  <si>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</si>
  <si>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</si>
  <si>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</si>
  <si>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</si>
  <si>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</si>
  <si>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</si>
  <si>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</si>
  <si>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</si>
  <si>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</si>
  <si>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</si>
  <si>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</si>
  <si>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</si>
  <si>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</si>
  <si>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</si>
  <si>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</si>
  <si>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</si>
  <si>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</si>
  <si>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</si>
  <si>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</si>
  <si>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</si>
  <si>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</si>
  <si>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</si>
  <si>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</si>
  <si>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</si>
  <si>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</si>
  <si>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</si>
  <si>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</si>
  <si>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</si>
  <si>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</si>
  <si>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</si>
  <si>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</si>
  <si>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</si>
  <si>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</si>
  <si>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</si>
  <si>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</si>
  <si>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</si>
  <si>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</si>
  <si>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</si>
  <si>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</si>
  <si>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</si>
  <si>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</si>
  <si>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</si>
  <si>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</si>
  <si>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</si>
  <si>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</si>
  <si>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</si>
  <si>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</si>
  <si>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</si>
  <si>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</si>
  <si>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</si>
  <si>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</si>
  <si>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</si>
  <si>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</si>
  <si>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</si>
  <si>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</si>
  <si>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</si>
  <si>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</si>
  <si>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</si>
  <si>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</si>
  <si>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</si>
  <si>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</si>
  <si>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</si>
  <si>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</si>
  <si>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</si>
  <si>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</si>
  <si>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</si>
  <si>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</si>
  <si>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</si>
  <si>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</si>
  <si>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</si>
  <si>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</si>
  <si>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</si>
  <si>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</si>
  <si>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</si>
  <si>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</si>
  <si>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</si>
  <si>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</si>
  <si>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</si>
  <si>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</si>
  <si>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</si>
  <si>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</si>
  <si>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</si>
  <si>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</si>
  <si>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</si>
  <si>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</si>
  <si>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</si>
  <si>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</si>
  <si>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</si>
  <si>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</si>
  <si>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</si>
  <si>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</si>
  <si>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</si>
  <si>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</si>
  <si>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</si>
  <si>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</si>
  <si>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</si>
  <si>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</si>
  <si>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</si>
  <si>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</si>
  <si>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</si>
  <si>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</si>
  <si>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</si>
  <si>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</si>
  <si>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</si>
  <si>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</si>
  <si>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</si>
  <si>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</si>
  <si>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</si>
  <si>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</si>
  <si>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</si>
  <si>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</si>
  <si>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</si>
  <si>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</si>
  <si>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</si>
  <si>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</si>
  <si>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</si>
  <si>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</si>
  <si>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</si>
  <si>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</si>
  <si>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</si>
  <si>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</si>
  <si>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</si>
  <si>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</si>
  <si>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</si>
  <si>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</si>
  <si>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</si>
  <si>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</si>
  <si>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</si>
  <si>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</si>
  <si>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</si>
  <si>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</si>
  <si>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</si>
  <si>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</si>
  <si>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</si>
  <si>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</si>
  <si>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</si>
  <si>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</si>
  <si>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</si>
  <si>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</si>
  <si>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</si>
  <si>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</si>
  <si>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</si>
  <si>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</si>
  <si>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</si>
  <si>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</si>
  <si>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</si>
  <si>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</si>
  <si>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</si>
  <si>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</si>
  <si>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</si>
  <si>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</si>
  <si>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</si>
  <si>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</si>
  <si>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</si>
  <si>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</si>
  <si>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</si>
  <si>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</si>
  <si>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</si>
  <si>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</si>
  <si>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</si>
  <si>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</si>
  <si>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</si>
  <si>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</si>
  <si>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</si>
  <si>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</si>
  <si>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</si>
  <si>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</si>
  <si>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</si>
  <si>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</si>
  <si>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</si>
  <si>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</si>
  <si>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</si>
  <si>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</si>
  <si>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</si>
  <si>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</si>
  <si>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</si>
  <si>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</si>
  <si>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</si>
  <si>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</si>
  <si>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</si>
  <si>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</si>
  <si>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</si>
  <si>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</si>
  <si>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</si>
  <si>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</si>
  <si>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</si>
  <si>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</si>
  <si>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</si>
  <si>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</si>
  <si>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</si>
  <si>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</si>
  <si>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</si>
  <si>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</si>
  <si>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</si>
  <si>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</si>
  <si>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</si>
  <si>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</si>
  <si>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</si>
  <si>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</si>
  <si>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</si>
  <si>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</si>
  <si>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</si>
  <si>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</si>
  <si>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</si>
  <si>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</si>
  <si>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</si>
  <si>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</si>
  <si>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</si>
  <si>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</si>
  <si>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</si>
  <si>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</si>
  <si>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</si>
  <si>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</si>
  <si>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</si>
  <si>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</si>
  <si>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</si>
  <si>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</si>
  <si>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</si>
  <si>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</si>
  <si>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</si>
  <si>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</si>
  <si>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</si>
  <si>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</si>
  <si>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</si>
  <si>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</si>
  <si>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</si>
  <si>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</si>
  <si>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</si>
  <si>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</si>
  <si>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</si>
  <si>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</si>
  <si>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</si>
  <si>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</si>
  <si>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</si>
  <si>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</si>
  <si>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</si>
  <si>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</si>
  <si>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</si>
  <si>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</si>
  <si>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</si>
  <si>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</si>
  <si>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</si>
  <si>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</si>
  <si>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</si>
  <si>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</si>
  <si>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</si>
  <si>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</si>
  <si>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</si>
  <si>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</si>
  <si>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</si>
  <si>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</si>
  <si>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</si>
  <si>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</si>
  <si>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</si>
  <si>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</si>
  <si>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</si>
  <si>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</si>
  <si>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</si>
  <si>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</si>
  <si>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</si>
  <si>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</si>
  <si>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</si>
  <si>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</si>
  <si>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</si>
  <si>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</si>
  <si>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</si>
  <si>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</si>
  <si>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</si>
  <si>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</si>
  <si>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</si>
  <si>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</si>
  <si>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</si>
  <si>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</si>
  <si>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</si>
  <si>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</si>
  <si>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</si>
  <si>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</si>
  <si>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</si>
  <si>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</si>
  <si>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</si>
  <si>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</si>
  <si>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</si>
  <si>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</si>
  <si>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</si>
  <si>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</si>
  <si>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</si>
  <si>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</si>
  <si>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</si>
  <si>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</si>
  <si>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</si>
  <si>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</si>
  <si>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</si>
  <si>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</si>
  <si>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</si>
  <si>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</si>
  <si>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</si>
  <si>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</si>
  <si>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</si>
  <si>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</si>
  <si>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</si>
  <si>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</si>
  <si>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</si>
  <si>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</si>
  <si>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</si>
  <si>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</si>
  <si>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</si>
  <si>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</si>
  <si>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</si>
  <si>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</si>
  <si>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</si>
  <si>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</si>
  <si>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</si>
  <si>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</si>
  <si>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</si>
  <si>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</si>
  <si>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</si>
  <si>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</si>
  <si>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</si>
  <si>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</si>
  <si>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</si>
  <si>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</si>
  <si>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</si>
  <si>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</si>
  <si>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</si>
  <si>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</si>
  <si>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</si>
  <si>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</si>
  <si>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</si>
  <si>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</si>
  <si>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</si>
  <si>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</si>
  <si>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</si>
  <si>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</si>
  <si>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</si>
  <si>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</si>
  <si>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</si>
  <si>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</si>
  <si>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</si>
  <si>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</si>
  <si>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</si>
  <si>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</si>
  <si>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</si>
  <si>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</si>
  <si>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</si>
  <si>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</si>
  <si>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</si>
  <si>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</si>
  <si>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</si>
  <si>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</si>
  <si>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</si>
  <si>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</si>
  <si>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</si>
  <si>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</si>
  <si>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</si>
  <si>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</si>
  <si>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</si>
  <si>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</si>
  <si>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</si>
  <si>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</si>
  <si>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</si>
  <si>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</si>
  <si>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</si>
  <si>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</si>
  <si>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</si>
  <si>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</si>
  <si>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</si>
  <si>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</si>
  <si>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</si>
  <si>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</si>
  <si>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</si>
  <si>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</si>
  <si>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</si>
  <si>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</si>
  <si>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</si>
  <si>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</si>
  <si>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</si>
  <si>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</si>
  <si>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</si>
  <si>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</si>
  <si>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</si>
  <si>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</si>
  <si>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</si>
  <si>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</si>
  <si>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</si>
  <si>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</si>
  <si>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</si>
  <si>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</si>
  <si>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</si>
  <si>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</si>
  <si>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</si>
  <si>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</si>
  <si>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</si>
  <si>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</si>
  <si>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</si>
  <si>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</si>
  <si>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</si>
  <si>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</si>
  <si>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</si>
  <si>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</si>
  <si>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</si>
  <si>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</si>
  <si>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</si>
  <si>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</si>
  <si>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</si>
  <si>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</si>
  <si>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</si>
  <si>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</si>
  <si>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</si>
  <si>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</si>
  <si>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</si>
  <si>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</si>
  <si>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</si>
  <si>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</si>
  <si>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</si>
  <si>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</si>
  <si>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</si>
  <si>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</si>
  <si>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</si>
  <si>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</si>
  <si>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</si>
  <si>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</si>
  <si>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</si>
  <si>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</si>
  <si>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</si>
  <si>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</si>
  <si>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</si>
  <si>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</si>
  <si>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</si>
  <si>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</si>
  <si>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</si>
  <si>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</si>
  <si>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</si>
  <si>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</si>
  <si>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</si>
  <si>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</si>
  <si>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</si>
  <si>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</si>
  <si>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</si>
  <si>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</si>
  <si>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</si>
  <si>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</si>
  <si>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</si>
  <si>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</si>
  <si>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</si>
  <si>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</si>
  <si>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</si>
  <si>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</si>
  <si>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</si>
  <si>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</si>
  <si>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</si>
  <si>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</si>
  <si>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</si>
  <si>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</si>
  <si>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</si>
  <si>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</si>
  <si>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</si>
  <si>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</si>
  <si>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</si>
  <si>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</si>
  <si>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</si>
  <si>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</si>
  <si>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</si>
  <si>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</si>
  <si>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</si>
  <si>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</si>
  <si>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</si>
  <si>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</si>
  <si>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</si>
  <si>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</si>
  <si>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</si>
  <si>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</si>
  <si>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</si>
  <si>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</si>
  <si>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</si>
  <si>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</si>
  <si>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</si>
  <si>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</si>
  <si>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</si>
  <si>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</si>
  <si>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</si>
  <si>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</si>
  <si>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</si>
  <si>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</si>
  <si>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</si>
  <si>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</si>
  <si>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</si>
  <si>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</si>
  <si>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</si>
  <si>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</si>
  <si>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</si>
  <si>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</si>
  <si>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</si>
  <si>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</si>
  <si>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</si>
  <si>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</si>
  <si>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</si>
  <si>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</si>
  <si>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</si>
  <si>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</si>
  <si>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</si>
  <si>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</si>
  <si>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</si>
  <si>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</si>
  <si>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</si>
  <si>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</si>
  <si>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</si>
  <si>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</si>
  <si>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</si>
  <si>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</si>
  <si>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</si>
  <si>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</si>
  <si>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</si>
  <si>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</si>
  <si>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</si>
  <si>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</si>
  <si>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</si>
  <si>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</si>
  <si>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</si>
  <si>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</si>
  <si>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</si>
  <si>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</si>
  <si>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</si>
  <si>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</si>
  <si>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</si>
  <si>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</si>
  <si>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</si>
  <si>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</si>
  <si>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</si>
  <si>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</si>
  <si>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</si>
  <si>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</si>
  <si>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</si>
  <si>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</si>
  <si>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</si>
  <si>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</si>
  <si>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</si>
  <si>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</si>
  <si>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</si>
  <si>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</si>
  <si>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</si>
  <si>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</si>
  <si>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</si>
  <si>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</si>
  <si>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</si>
  <si>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</si>
  <si>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</si>
  <si>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</si>
  <si>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</si>
  <si>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</si>
  <si>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</si>
  <si>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</si>
  <si>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</si>
  <si>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</si>
  <si>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</si>
  <si>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</si>
  <si>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</si>
  <si>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</si>
  <si>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</si>
  <si>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</si>
  <si>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</si>
  <si>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</si>
  <si>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</si>
  <si>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</si>
  <si>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</si>
  <si>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</si>
  <si>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</si>
  <si>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</si>
  <si>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</si>
  <si>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</si>
  <si>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</si>
  <si>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</si>
  <si>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</si>
  <si>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</si>
  <si>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</si>
  <si>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</si>
  <si>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</si>
  <si>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</si>
  <si>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</si>
  <si>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</si>
  <si>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</si>
  <si>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</si>
  <si>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</si>
  <si>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</si>
  <si>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</si>
  <si>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</si>
  <si>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</si>
  <si>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</si>
  <si>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</si>
  <si>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</si>
  <si>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</si>
  <si>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</si>
  <si>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</si>
  <si>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</si>
  <si>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</si>
  <si>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</si>
  <si>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</si>
  <si>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</si>
  <si>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</si>
  <si>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</si>
  <si>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</si>
  <si>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</si>
  <si>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</si>
  <si>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</si>
  <si>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</si>
  <si>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</si>
  <si>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</si>
  <si>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</si>
  <si>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</si>
  <si>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</si>
  <si>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</si>
  <si>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</si>
  <si>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</si>
  <si>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</si>
  <si>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</si>
  <si>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</si>
  <si>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</si>
  <si>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</si>
  <si>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</si>
  <si>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</si>
  <si>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</si>
  <si>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</si>
  <si>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</si>
  <si>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</si>
  <si>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</si>
  <si>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</si>
  <si>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</si>
  <si>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</si>
  <si>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</si>
  <si>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</si>
  <si>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</si>
  <si>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</si>
  <si>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</si>
  <si>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</si>
  <si>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</si>
  <si>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</si>
  <si>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</si>
  <si>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</si>
  <si>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</si>
  <si>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</si>
  <si>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</si>
  <si>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</si>
  <si>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</si>
  <si>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</si>
  <si>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</si>
  <si>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</si>
  <si>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</si>
  <si>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</si>
  <si>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</si>
  <si>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</si>
  <si>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</si>
  <si>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</si>
  <si>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</si>
  <si>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</si>
  <si>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</si>
  <si>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</si>
  <si>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</si>
  <si>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</si>
  <si>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</si>
  <si>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</si>
  <si>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</si>
  <si>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</si>
  <si>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</si>
  <si>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</si>
  <si>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</si>
  <si>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</si>
  <si>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</si>
  <si>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</si>
  <si>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</si>
  <si>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</si>
  <si>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</si>
  <si>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</si>
  <si>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</si>
  <si>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</si>
  <si>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</si>
  <si>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</si>
  <si>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</si>
  <si>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</si>
  <si>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</si>
  <si>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</si>
  <si>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</si>
  <si>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</si>
  <si>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</si>
  <si>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</si>
  <si>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</si>
  <si>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</si>
  <si>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</si>
  <si>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</si>
  <si>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</si>
  <si>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</si>
  <si>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</si>
  <si>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</si>
  <si>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</si>
  <si>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</si>
  <si>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</si>
  <si>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</si>
  <si>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</si>
  <si>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</si>
  <si>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</si>
  <si>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</si>
  <si>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</si>
  <si>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</si>
  <si>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</si>
  <si>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</si>
  <si>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</si>
  <si>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</si>
  <si>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</si>
  <si>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</si>
  <si>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</si>
  <si>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</si>
  <si>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</si>
  <si>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</si>
  <si>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</si>
  <si>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</si>
  <si>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</si>
  <si>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</si>
  <si>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</si>
  <si>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</si>
  <si>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</si>
  <si>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</si>
  <si>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</si>
  <si>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</si>
  <si>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</si>
  <si>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</si>
  <si>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</si>
  <si>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</si>
  <si>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</si>
  <si>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</si>
  <si>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</si>
  <si>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</si>
  <si>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</si>
  <si>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</si>
  <si>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</si>
  <si>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</si>
  <si>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</si>
  <si>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</si>
  <si>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</si>
  <si>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</si>
  <si>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</si>
  <si>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</si>
  <si>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</si>
  <si>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</si>
  <si>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</si>
  <si>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</si>
  <si>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</si>
  <si>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</si>
  <si>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</si>
  <si>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</si>
  <si>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</si>
  <si>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</si>
  <si>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</si>
  <si>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</si>
  <si>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</si>
  <si>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</si>
  <si>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</si>
  <si>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</si>
  <si>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</si>
  <si>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</si>
  <si>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</si>
  <si>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</si>
  <si>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</si>
  <si>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</si>
  <si>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</si>
  <si>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</si>
  <si>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</si>
  <si>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</si>
  <si>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</si>
  <si>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</si>
  <si>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</si>
  <si>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</si>
  <si>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</si>
  <si>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</si>
  <si>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</si>
  <si>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</si>
  <si>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</si>
  <si>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</si>
  <si>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</si>
  <si>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</si>
  <si>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</si>
  <si>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</si>
  <si>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</si>
  <si>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</si>
  <si>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</si>
  <si>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</si>
  <si>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</si>
  <si>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</si>
  <si>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</si>
  <si>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</si>
  <si>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</si>
  <si>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</si>
  <si>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</si>
  <si>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</si>
  <si>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</si>
  <si>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</si>
  <si>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</si>
  <si>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</si>
  <si>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</si>
  <si>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</si>
  <si>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</si>
  <si>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</si>
  <si>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</si>
  <si>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</si>
  <si>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</si>
  <si>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</si>
  <si>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</si>
  <si>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</si>
  <si>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</si>
  <si>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</si>
  <si>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</si>
  <si>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</si>
  <si>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</si>
  <si>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</si>
  <si>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</si>
  <si>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</si>
  <si>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</si>
  <si>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</si>
  <si>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</si>
  <si>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</si>
  <si>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</si>
  <si>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</si>
  <si>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</si>
  <si>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</si>
  <si>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</si>
  <si>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</si>
  <si>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</si>
  <si>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</si>
  <si>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</si>
  <si>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</si>
  <si>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</si>
  <si>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</si>
  <si>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</si>
  <si>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</si>
  <si>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</si>
  <si>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</si>
  <si>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</si>
  <si>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</si>
  <si>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</si>
  <si>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</si>
  <si>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</si>
  <si>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</si>
  <si>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</si>
  <si>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</si>
  <si>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</si>
  <si>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</si>
  <si>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</si>
  <si>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</si>
  <si>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</si>
  <si>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</si>
  <si>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</si>
  <si>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</si>
  <si>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</si>
  <si>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</si>
  <si>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</si>
  <si>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</si>
  <si>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</si>
  <si>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</si>
  <si>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</si>
  <si>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</si>
  <si>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</si>
  <si>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</si>
  <si>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</si>
  <si>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</si>
  <si>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</si>
  <si>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</si>
  <si>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</si>
  <si>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</si>
  <si>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</si>
  <si>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</si>
  <si>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</si>
  <si>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</si>
  <si>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</si>
  <si>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</si>
  <si>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</si>
  <si>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</si>
  <si>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</si>
  <si>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</si>
  <si>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</si>
  <si>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</si>
  <si>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</si>
  <si>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</si>
  <si>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</si>
  <si>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</si>
  <si>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</si>
  <si>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</si>
  <si>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</si>
  <si>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</si>
  <si>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</si>
  <si>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</si>
  <si>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</si>
  <si>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</si>
  <si>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</si>
  <si>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</si>
  <si>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</si>
  <si>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</si>
  <si>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</si>
  <si>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</si>
  <si>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</si>
  <si>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</si>
  <si>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</si>
  <si>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</si>
  <si>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</si>
  <si>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</si>
  <si>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</si>
  <si>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</si>
  <si>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</si>
  <si>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</si>
  <si>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</si>
  <si>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</si>
  <si>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</si>
  <si>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</si>
  <si>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</si>
  <si>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</si>
  <si>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</si>
  <si>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</si>
  <si>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</si>
  <si>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</si>
  <si>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</si>
  <si>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</si>
  <si>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</si>
  <si>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</si>
  <si>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</si>
  <si>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</si>
  <si>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</si>
  <si>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</si>
  <si>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</si>
  <si>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</si>
  <si>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</si>
  <si>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</si>
  <si>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</si>
  <si>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</si>
  <si>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</si>
  <si>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</si>
  <si>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</si>
  <si>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</si>
  <si>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</si>
  <si>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</si>
  <si>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</si>
  <si>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</si>
  <si>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</si>
  <si>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</si>
  <si>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</si>
  <si>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</si>
  <si>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</si>
  <si>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</si>
  <si>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</si>
  <si>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</si>
  <si>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</si>
  <si>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</si>
  <si>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</si>
  <si>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</si>
  <si>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</si>
  <si>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</si>
  <si>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</si>
  <si>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</si>
  <si>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</si>
  <si>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</si>
  <si>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</si>
  <si>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</si>
  <si>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</si>
  <si>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</si>
  <si>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</si>
  <si>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</si>
  <si>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</si>
  <si>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</si>
  <si>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</si>
  <si>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</si>
  <si>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</si>
  <si>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</si>
  <si>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</si>
  <si>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</si>
  <si>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</si>
  <si>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</si>
  <si>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</si>
  <si>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</si>
  <si>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</si>
  <si>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</si>
  <si>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</si>
  <si>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</si>
  <si>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</si>
  <si>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</si>
  <si>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</si>
  <si>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</si>
  <si>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</si>
  <si>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</si>
  <si>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</si>
  <si>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</si>
  <si>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</si>
  <si>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</si>
  <si>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</si>
  <si>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</si>
  <si>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</si>
  <si>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</si>
  <si>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</si>
  <si>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</si>
  <si>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</si>
  <si>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</si>
  <si>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</si>
  <si>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</si>
  <si>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</si>
  <si>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</si>
  <si>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</si>
  <si>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</si>
  <si>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</si>
  <si>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</si>
  <si>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</si>
  <si>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</si>
  <si>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</si>
  <si>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</si>
  <si>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</si>
  <si>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</si>
  <si>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</si>
  <si>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</si>
  <si>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</si>
  <si>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</si>
  <si>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</si>
  <si>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</si>
  <si>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</si>
  <si>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</si>
  <si>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</si>
  <si>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</si>
  <si>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</si>
  <si>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</si>
  <si>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</si>
  <si>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</si>
  <si>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</si>
  <si>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</si>
  <si>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</si>
  <si>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</si>
  <si>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</si>
  <si>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</si>
  <si>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</si>
  <si>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</si>
  <si>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</si>
  <si>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</si>
  <si>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</si>
  <si>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</si>
  <si>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</si>
  <si>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</si>
  <si>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</si>
  <si>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</si>
  <si>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</si>
  <si>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</si>
  <si>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</si>
  <si>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</si>
  <si>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</si>
  <si>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</si>
  <si>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</si>
  <si>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</si>
  <si>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</si>
  <si>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</si>
  <si>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</si>
  <si>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</si>
  <si>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</si>
  <si>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</si>
  <si>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</si>
  <si>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</si>
  <si>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</si>
  <si>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</si>
  <si>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</si>
  <si>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</si>
  <si>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</si>
  <si>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</si>
  <si>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</si>
  <si>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</si>
  <si>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</si>
  <si>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</si>
  <si>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</si>
  <si>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</si>
  <si>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</si>
  <si>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</si>
  <si>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</si>
  <si>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</si>
  <si>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</si>
  <si>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</si>
  <si>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</si>
  <si>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</si>
  <si>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</si>
  <si>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</si>
  <si>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</si>
  <si>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</si>
  <si>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</si>
  <si>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</si>
  <si>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</si>
  <si>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</si>
  <si>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</si>
  <si>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</si>
  <si>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</si>
  <si>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</si>
  <si>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</si>
  <si>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</si>
  <si>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</si>
  <si>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</si>
  <si>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</si>
  <si>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</si>
  <si>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</si>
  <si>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</si>
  <si>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</si>
  <si>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</si>
  <si>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</si>
  <si>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</si>
  <si>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</si>
  <si>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</si>
  <si>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</si>
  <si>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</si>
  <si>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</si>
  <si>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</si>
  <si>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</si>
  <si>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</si>
  <si>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</si>
  <si>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</si>
  <si>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</si>
  <si>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</si>
  <si>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</si>
  <si>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</si>
  <si>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</si>
  <si>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</si>
  <si>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</si>
  <si>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</si>
  <si>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</si>
  <si>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</si>
  <si>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</si>
  <si>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</si>
  <si>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</si>
  <si>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</si>
  <si>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</si>
  <si>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</si>
  <si>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</si>
  <si>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</si>
  <si>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</si>
  <si>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</si>
  <si>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</si>
  <si>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</si>
  <si>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</si>
  <si>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</si>
  <si>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</si>
  <si>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</si>
  <si>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</si>
  <si>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</si>
  <si>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</si>
  <si>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</si>
  <si>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</si>
  <si>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</si>
  <si>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</si>
  <si>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</si>
  <si>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</si>
  <si>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</si>
  <si>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</si>
  <si>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</si>
  <si>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</si>
  <si>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</si>
  <si>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</si>
  <si>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</si>
  <si>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</si>
  <si>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</si>
  <si>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</si>
  <si>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</si>
  <si>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</si>
  <si>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</si>
  <si>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</si>
  <si>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</si>
  <si>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</si>
  <si>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</si>
  <si>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</si>
  <si>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</si>
  <si>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</si>
  <si>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</si>
  <si>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</si>
  <si>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</si>
  <si>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</si>
  <si>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</si>
  <si>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</si>
  <si>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</si>
  <si>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</si>
  <si>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</si>
  <si>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</si>
  <si>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</si>
  <si>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</si>
  <si>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</si>
  <si>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</si>
  <si>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</si>
  <si>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</si>
  <si>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</si>
  <si>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</si>
  <si>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</si>
  <si>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</si>
  <si>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</si>
  <si>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</si>
  <si>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</si>
  <si>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</si>
  <si>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</si>
  <si>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</si>
  <si>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</si>
  <si>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</si>
  <si>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</si>
  <si>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</si>
  <si>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</si>
  <si>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</si>
  <si>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</si>
  <si>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</si>
  <si>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</si>
  <si>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</si>
  <si>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</si>
  <si>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</si>
  <si>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</si>
  <si>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</si>
  <si>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</si>
  <si>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</si>
  <si>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</si>
  <si>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</si>
  <si>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</si>
  <si>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</si>
  <si>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</si>
  <si>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</si>
  <si>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</si>
  <si>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</si>
  <si>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</si>
  <si>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</si>
  <si>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</si>
  <si>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</si>
  <si>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</si>
  <si>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</si>
  <si>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</si>
  <si>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</si>
  <si>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</si>
  <si>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</si>
  <si>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</si>
  <si>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</si>
  <si>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</si>
  <si>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</si>
  <si>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</si>
  <si>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</si>
  <si>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</si>
  <si>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</si>
  <si>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</si>
  <si>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</si>
  <si>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</si>
  <si>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</si>
  <si>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</si>
  <si>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</si>
  <si>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</si>
  <si>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</si>
  <si>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</si>
  <si>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</si>
  <si>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</si>
  <si>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</si>
  <si>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</si>
  <si>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</si>
  <si>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</si>
  <si>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</si>
  <si>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</si>
  <si>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</si>
  <si>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</si>
  <si>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</si>
  <si>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</si>
  <si>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</si>
  <si>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</si>
  <si>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</si>
  <si>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</si>
  <si>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</si>
  <si>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</si>
  <si>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</si>
  <si>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</si>
  <si>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</si>
  <si>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</si>
  <si>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</si>
  <si>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</si>
  <si>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</si>
  <si>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</si>
  <si>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</si>
  <si>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</si>
  <si>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</si>
  <si>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</si>
  <si>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</si>
  <si>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</si>
  <si>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</si>
  <si>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</si>
  <si>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</si>
  <si>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</si>
  <si>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</si>
  <si>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</si>
  <si>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</si>
  <si>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</si>
  <si>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</si>
  <si>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</si>
  <si>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</si>
  <si>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</si>
  <si>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</si>
  <si>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</si>
  <si>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</si>
  <si>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</si>
  <si>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</si>
  <si>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</si>
  <si>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</si>
  <si>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</si>
  <si>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</si>
  <si>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</si>
  <si>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</si>
  <si>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</si>
  <si>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</si>
  <si>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</si>
  <si>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</si>
  <si>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</si>
  <si>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</si>
  <si>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</si>
  <si>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</si>
  <si>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</si>
  <si>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</si>
  <si>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</si>
  <si>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</si>
  <si>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</si>
  <si>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</si>
  <si>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</si>
  <si>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</si>
  <si>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</si>
  <si>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</si>
  <si>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</si>
  <si>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</si>
  <si>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</si>
  <si>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</si>
  <si>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</si>
  <si>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</si>
  <si>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</si>
  <si>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</si>
  <si>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</si>
  <si>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</si>
  <si>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</si>
  <si>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</si>
  <si>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</si>
  <si>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</si>
  <si>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</si>
  <si>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</si>
  <si>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</si>
  <si>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</si>
  <si>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</si>
  <si>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</si>
  <si>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</si>
  <si>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</si>
  <si>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</si>
  <si>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</si>
  <si>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</si>
  <si>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</si>
  <si>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</si>
  <si>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</si>
  <si>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</si>
  <si>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</si>
  <si>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</si>
  <si>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</si>
  <si>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</si>
  <si>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</si>
  <si>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</si>
  <si>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</si>
  <si>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</si>
  <si>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</si>
  <si>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</si>
  <si>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</si>
  <si>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</si>
  <si>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</si>
  <si>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</si>
  <si>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</si>
  <si>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</si>
  <si>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</si>
  <si>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</si>
  <si>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</si>
  <si>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</si>
  <si>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</si>
  <si>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</si>
  <si>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</si>
  <si>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</si>
  <si>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</si>
  <si>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</si>
  <si>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</si>
  <si>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</si>
  <si>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</si>
  <si>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</si>
  <si>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</si>
  <si>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</si>
  <si>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</si>
  <si>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</si>
  <si>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</si>
  <si>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</si>
  <si>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</si>
  <si>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</si>
  <si>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</si>
  <si>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</si>
  <si>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</si>
  <si>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</si>
  <si>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</si>
  <si>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</si>
  <si>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</si>
  <si>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</si>
  <si>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</si>
  <si>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</si>
  <si>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</si>
  <si>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</si>
  <si>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</si>
  <si>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</si>
  <si>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</si>
  <si>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</si>
  <si>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</si>
  <si>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</si>
  <si>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</si>
  <si>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</si>
  <si>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</si>
  <si>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</si>
  <si>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</si>
  <si>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</si>
  <si>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</si>
  <si>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</si>
  <si>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</si>
  <si>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</si>
  <si>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</si>
  <si>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</si>
  <si>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</si>
  <si>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</si>
  <si>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</si>
  <si>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</si>
  <si>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</si>
  <si>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</si>
  <si>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</si>
  <si>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</si>
  <si>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</si>
  <si>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</si>
  <si>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</si>
  <si>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</si>
  <si>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</si>
  <si>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</si>
  <si>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</si>
  <si>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</si>
  <si>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</si>
  <si>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</si>
  <si>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</si>
  <si>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</si>
  <si>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</si>
  <si>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</si>
  <si>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</si>
  <si>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</si>
  <si>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</si>
  <si>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</si>
  <si>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</si>
  <si>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</si>
  <si>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</si>
  <si>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</si>
  <si>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</si>
  <si>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</si>
  <si>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</si>
  <si>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</si>
  <si>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</si>
  <si>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</si>
  <si>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</si>
  <si>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</si>
  <si>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</si>
  <si>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</si>
  <si>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</si>
  <si>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</si>
  <si>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</si>
  <si>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</si>
  <si>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</si>
  <si>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</si>
  <si>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</si>
  <si>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</si>
  <si>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</si>
  <si>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</si>
  <si>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</si>
  <si>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</si>
  <si>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</si>
  <si>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</si>
  <si>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</si>
  <si>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</si>
  <si>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</si>
  <si>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</si>
  <si>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</si>
  <si>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</si>
  <si>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</si>
  <si>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</si>
  <si>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</si>
  <si>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</si>
  <si>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</si>
  <si>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</si>
  <si>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</si>
  <si>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</si>
  <si>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</si>
  <si>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</si>
  <si>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</si>
  <si>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</si>
  <si>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</si>
  <si>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</si>
  <si>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</si>
  <si>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</si>
  <si>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</si>
  <si>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</si>
  <si>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</si>
  <si>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</si>
  <si>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</si>
  <si>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</si>
  <si>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</si>
  <si>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</si>
  <si>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</si>
  <si>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</si>
  <si>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</si>
  <si>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</si>
  <si>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</si>
  <si>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</si>
  <si>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</si>
  <si>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</si>
  <si>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</si>
  <si>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</si>
  <si>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</si>
  <si>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</si>
  <si>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</si>
  <si>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</si>
  <si>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</si>
  <si>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</si>
  <si>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</si>
  <si>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</si>
  <si>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</si>
  <si>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</si>
  <si>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</si>
  <si>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</si>
  <si>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</si>
  <si>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</si>
  <si>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</si>
  <si>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</si>
  <si>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</si>
  <si>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</si>
  <si>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</si>
  <si>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</si>
  <si>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</si>
  <si>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</si>
  <si>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</si>
  <si>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</si>
  <si>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</si>
  <si>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</si>
  <si>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</si>
  <si>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</si>
  <si>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</si>
  <si>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</si>
  <si>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</si>
  <si>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</si>
  <si>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</si>
  <si>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</si>
  <si>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</si>
  <si>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</si>
  <si>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</si>
  <si>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</si>
  <si>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</si>
  <si>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</si>
  <si>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</si>
  <si>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</si>
  <si>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</si>
  <si>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</si>
  <si>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</si>
  <si>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</si>
  <si>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</si>
  <si>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</si>
  <si>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</si>
  <si>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</si>
  <si>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</si>
  <si>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</si>
  <si>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</si>
  <si>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</si>
  <si>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</si>
  <si>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</si>
  <si>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</si>
  <si>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</si>
  <si>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</si>
  <si>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</si>
  <si>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</si>
  <si>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</si>
  <si>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</si>
  <si>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</si>
  <si>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</si>
  <si>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</si>
  <si>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</si>
  <si>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</si>
  <si>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</si>
  <si>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</si>
  <si>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</si>
  <si>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</si>
  <si>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</si>
  <si>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</si>
  <si>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</si>
  <si>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</si>
  <si>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</si>
  <si>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</si>
  <si>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</si>
  <si>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</si>
  <si>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</si>
  <si>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</si>
  <si>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</si>
  <si>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</si>
  <si>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</si>
  <si>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</si>
  <si>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</si>
  <si>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</si>
  <si>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</si>
  <si>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</si>
  <si>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</si>
  <si>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</si>
  <si>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</si>
  <si>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</si>
  <si>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</si>
  <si>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</si>
  <si>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</si>
  <si>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</si>
  <si>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</si>
  <si>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</si>
  <si>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</si>
  <si>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</si>
  <si>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</si>
  <si>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</si>
  <si>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</si>
  <si>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</si>
  <si>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</si>
  <si>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</si>
  <si>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</si>
  <si>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</si>
  <si>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</si>
  <si>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</si>
  <si>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</si>
  <si>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</si>
  <si>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</si>
  <si>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</si>
  <si>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</si>
  <si>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</si>
  <si>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</si>
  <si>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</si>
  <si>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</si>
  <si>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</si>
  <si>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</si>
  <si>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</si>
  <si>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</si>
  <si>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</si>
  <si>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</si>
  <si>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</si>
  <si>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</si>
  <si>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</si>
  <si>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</si>
  <si>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</si>
  <si>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</si>
  <si>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</si>
  <si>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</si>
  <si>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</si>
  <si>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</si>
  <si>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</si>
  <si>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</si>
  <si>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</si>
  <si>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</si>
  <si>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</si>
  <si>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</si>
  <si>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</si>
  <si>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</si>
  <si>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</si>
  <si>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</si>
  <si>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</si>
  <si>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</si>
  <si>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</si>
  <si>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</si>
  <si>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</si>
  <si>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</si>
  <si>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</si>
  <si>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</si>
  <si>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</si>
  <si>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</si>
  <si>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</si>
  <si>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</si>
  <si>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</si>
  <si>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</si>
  <si>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</si>
  <si>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</si>
  <si>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</si>
  <si>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</si>
  <si>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</si>
  <si>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</si>
  <si>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</si>
  <si>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</si>
  <si>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</si>
  <si>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</si>
  <si>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</si>
  <si>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</si>
  <si>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</si>
  <si>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</si>
  <si>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</si>
  <si>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</si>
  <si>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</si>
  <si>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</si>
  <si>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</si>
  <si>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</si>
  <si>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</si>
  <si>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</si>
  <si>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</si>
  <si>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</si>
  <si>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</si>
  <si>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</si>
  <si>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</si>
  <si>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</si>
  <si>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</si>
  <si>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</si>
  <si>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</si>
  <si>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</si>
  <si>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</si>
  <si>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</si>
  <si>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</si>
  <si>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</si>
  <si>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</si>
  <si>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</si>
  <si>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</si>
  <si>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</si>
  <si>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</si>
  <si>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</si>
  <si>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</si>
  <si>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</si>
  <si>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</si>
  <si>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</si>
  <si>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</si>
  <si>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</si>
  <si>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</si>
  <si>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</si>
  <si>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</si>
  <si>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</si>
  <si>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</si>
  <si>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</si>
  <si>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</si>
  <si>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</si>
  <si>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</si>
  <si>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</si>
  <si>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</si>
  <si>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</si>
  <si>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</si>
  <si>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</si>
  <si>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</si>
  <si>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</si>
  <si>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</si>
  <si>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</si>
  <si>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</si>
  <si>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</si>
  <si>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</si>
  <si>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</si>
  <si>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</si>
  <si>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</si>
  <si>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</si>
  <si>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</si>
  <si>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</si>
  <si>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</si>
  <si>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</si>
  <si>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</si>
  <si>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</si>
  <si>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</si>
  <si>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</si>
  <si>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</si>
  <si>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</si>
  <si>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</si>
  <si>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</si>
  <si>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</si>
  <si>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</si>
  <si>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</si>
  <si>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</si>
  <si>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</si>
  <si>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</si>
  <si>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</si>
  <si>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</si>
  <si>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</si>
  <si>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</si>
  <si>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</si>
  <si>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</si>
  <si>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</si>
  <si>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</si>
  <si>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</si>
  <si>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</si>
  <si>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</si>
  <si>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</si>
  <si>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</si>
  <si>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</si>
  <si>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</si>
  <si>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</si>
  <si>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</si>
  <si>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</si>
  <si>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</si>
  <si>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</si>
  <si>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</si>
  <si>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</si>
  <si>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</si>
  <si>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</si>
  <si>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</si>
  <si>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</si>
  <si>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</si>
  <si>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</si>
  <si>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</si>
  <si>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</si>
  <si>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</si>
  <si>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</si>
  <si>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</si>
  <si>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</si>
  <si>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</si>
  <si>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</si>
  <si>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</si>
  <si>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</si>
  <si>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</si>
  <si>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</si>
  <si>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</si>
  <si>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</si>
  <si>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</si>
  <si>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</si>
  <si>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</si>
  <si>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</si>
  <si>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</si>
  <si>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</si>
  <si>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</si>
  <si>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</si>
  <si>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</si>
  <si>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</si>
  <si>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</si>
  <si>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</si>
  <si>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</si>
  <si>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</si>
  <si>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</si>
  <si>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</si>
  <si>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</si>
  <si>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</si>
  <si>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</si>
  <si>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</si>
  <si>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</si>
  <si>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</si>
  <si>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</si>
  <si>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</si>
  <si>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</si>
  <si>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</si>
  <si>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</si>
  <si>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</si>
  <si>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</si>
  <si>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</si>
  <si>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</si>
  <si>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</si>
  <si>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</si>
  <si>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</si>
  <si>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</si>
  <si>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</si>
  <si>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</si>
  <si>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</si>
  <si>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</si>
  <si>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</si>
  <si>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</si>
  <si>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</si>
  <si>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</si>
  <si>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</si>
  <si>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</si>
  <si>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</si>
  <si>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</si>
  <si>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</si>
  <si>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</si>
  <si>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</si>
  <si>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</si>
  <si>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</si>
  <si>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</si>
  <si>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</si>
  <si>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</si>
  <si>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</si>
  <si>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</si>
  <si>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</si>
  <si>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</si>
  <si>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</si>
  <si>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</si>
  <si>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</si>
  <si>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</si>
  <si>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</si>
  <si>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</si>
  <si>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</si>
  <si>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</si>
  <si>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</si>
  <si>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</si>
  <si>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</si>
  <si>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</si>
  <si>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</si>
  <si>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</si>
  <si>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</si>
  <si>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</si>
  <si>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</si>
  <si>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</si>
  <si>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</si>
  <si>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</si>
  <si>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</si>
  <si>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</si>
  <si>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</si>
  <si>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</si>
  <si>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</si>
  <si>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</si>
  <si>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</si>
  <si>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</si>
  <si>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</si>
  <si>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</si>
  <si>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</si>
  <si>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</si>
  <si>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</si>
  <si>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</si>
  <si>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</si>
  <si>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</si>
  <si>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</si>
  <si>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</si>
  <si>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</si>
  <si>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</si>
  <si>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</si>
  <si>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</si>
  <si>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</si>
  <si>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</si>
  <si>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</si>
  <si>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</si>
  <si>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</si>
  <si>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</si>
  <si>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</si>
  <si>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</si>
  <si>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</si>
  <si>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</si>
  <si>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</si>
  <si>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</si>
  <si>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</si>
  <si>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</si>
  <si>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</si>
  <si>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</si>
  <si>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</si>
  <si>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</si>
  <si>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</si>
  <si>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</si>
  <si>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</si>
  <si>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</si>
  <si>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</si>
  <si>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</si>
  <si>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</si>
  <si>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</si>
  <si>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</si>
  <si>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</si>
  <si>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</si>
  <si>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</si>
  <si>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</si>
  <si>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</si>
  <si>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</si>
  <si>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</si>
  <si>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</si>
  <si>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</si>
  <si>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</si>
  <si>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</si>
  <si>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</si>
  <si>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</si>
  <si>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</si>
  <si>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</si>
  <si>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</si>
  <si>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</si>
  <si>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</si>
  <si>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</si>
  <si>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</si>
  <si>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</si>
  <si>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</si>
  <si>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</si>
  <si>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</si>
  <si>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</si>
  <si>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</si>
  <si>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</si>
  <si>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</si>
  <si>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</si>
  <si>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</si>
  <si>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</si>
  <si>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</si>
  <si>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</si>
  <si>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</si>
  <si>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</si>
  <si>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</si>
  <si>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</si>
  <si>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</si>
  <si>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</si>
  <si>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</si>
  <si>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</si>
  <si>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</si>
  <si>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</si>
  <si>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</si>
  <si>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</si>
  <si>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</si>
  <si>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</si>
  <si>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</si>
  <si>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</si>
  <si>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</si>
  <si>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</si>
  <si>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</si>
  <si>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</si>
  <si>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</si>
  <si>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</si>
  <si>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</si>
  <si>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</si>
  <si>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</si>
  <si>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</si>
  <si>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</si>
  <si>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</si>
  <si>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</si>
  <si>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</si>
  <si>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</si>
  <si>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</si>
  <si>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</si>
  <si>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</si>
  <si>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</si>
  <si>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</si>
  <si>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</si>
  <si>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</si>
  <si>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</si>
  <si>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</si>
  <si>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</si>
  <si>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</si>
  <si>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</si>
  <si>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</si>
  <si>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</si>
  <si>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</si>
  <si>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</si>
  <si>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</si>
  <si>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</si>
  <si>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</si>
  <si>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</si>
  <si>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</si>
  <si>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</si>
  <si>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</si>
  <si>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</si>
  <si>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</si>
  <si>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</si>
  <si>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</si>
  <si>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</si>
  <si>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</si>
  <si>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</si>
  <si>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</si>
  <si>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</si>
  <si>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</si>
  <si>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</si>
  <si>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</si>
  <si>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</si>
  <si>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</si>
  <si>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</si>
  <si>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</si>
  <si>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</si>
  <si>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</si>
  <si>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</si>
  <si>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</si>
  <si>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</si>
  <si>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</si>
  <si>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</si>
  <si>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</si>
  <si>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</si>
  <si>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</si>
  <si>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</si>
  <si>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</si>
  <si>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</si>
  <si>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</si>
  <si>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</si>
  <si>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</si>
  <si>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</si>
  <si>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</si>
  <si>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</si>
  <si>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</si>
  <si>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</si>
  <si>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</si>
  <si>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</si>
  <si>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</si>
  <si>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</si>
  <si>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</si>
  <si>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</si>
  <si>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</si>
  <si>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</si>
  <si>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</si>
  <si>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</si>
  <si>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</si>
  <si>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</si>
  <si>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</si>
  <si>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</si>
  <si>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</si>
  <si>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</si>
  <si>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</si>
  <si>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</si>
  <si>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</si>
  <si>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</si>
  <si>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</si>
  <si>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</si>
  <si>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</si>
  <si>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</si>
  <si>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</si>
  <si>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</si>
  <si>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</si>
  <si>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</si>
  <si>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</si>
  <si>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</si>
  <si>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</si>
  <si>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</si>
  <si>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</si>
  <si>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</si>
  <si>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</si>
  <si>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</si>
  <si>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</si>
  <si>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</si>
  <si>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</si>
  <si>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</si>
  <si>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</si>
  <si>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</si>
  <si>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</si>
  <si>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</si>
  <si>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</si>
  <si>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</si>
  <si>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</si>
  <si>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</si>
  <si>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</si>
  <si>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</si>
  <si>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</si>
  <si>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</si>
  <si>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</si>
  <si>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</si>
  <si>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</si>
  <si>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</si>
  <si>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</si>
  <si>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</si>
  <si>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</si>
  <si>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</si>
  <si>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</si>
  <si>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</si>
  <si>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</si>
  <si>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</si>
  <si>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</si>
  <si>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</si>
  <si>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</si>
  <si>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</si>
  <si>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</si>
  <si>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</si>
  <si>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</si>
  <si>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</si>
  <si>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</si>
  <si>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</si>
  <si>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</si>
  <si>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</si>
  <si>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</si>
  <si>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</si>
  <si>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</si>
  <si>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</si>
  <si>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</si>
  <si>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</si>
  <si>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</si>
  <si>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</si>
  <si>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</si>
  <si>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</si>
  <si>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</si>
  <si>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</si>
  <si>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</si>
  <si>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</si>
  <si>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</si>
  <si>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</si>
  <si>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</si>
  <si>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</si>
  <si>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</si>
  <si>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</si>
  <si>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</si>
  <si>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</si>
  <si>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</si>
  <si>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</si>
  <si>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</si>
  <si>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</si>
  <si>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</si>
  <si>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</si>
  <si>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</si>
  <si>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</si>
  <si>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</si>
  <si>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</si>
  <si>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</si>
  <si>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</si>
  <si>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</si>
  <si>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</si>
  <si>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</si>
  <si>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</si>
  <si>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</si>
  <si>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</si>
  <si>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</si>
  <si>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</si>
  <si>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</si>
  <si>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</si>
  <si>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</si>
  <si>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</si>
  <si>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</si>
  <si>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</si>
  <si>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</si>
  <si>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</si>
  <si>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</si>
  <si>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</si>
  <si>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</si>
  <si>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</si>
  <si>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</si>
  <si>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</si>
  <si>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</si>
  <si>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</si>
  <si>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</si>
  <si>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</si>
  <si>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</si>
  <si>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</si>
  <si>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</si>
  <si>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</si>
  <si>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</si>
  <si>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</si>
  <si>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</si>
  <si>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</si>
  <si>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</si>
  <si>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</si>
  <si>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</si>
  <si>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</si>
  <si>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</si>
  <si>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</si>
  <si>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</si>
  <si>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</si>
  <si>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</si>
  <si>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</si>
  <si>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</si>
  <si>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</si>
  <si>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</si>
  <si>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</si>
  <si>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</si>
  <si>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</si>
  <si>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</si>
  <si>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</si>
  <si>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</si>
  <si>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</si>
  <si>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</si>
  <si>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</si>
  <si>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</si>
  <si>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</si>
  <si>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</si>
  <si>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</si>
  <si>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</si>
  <si>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</si>
  <si>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</si>
  <si>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</si>
  <si>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</si>
  <si>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</si>
  <si>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</si>
  <si>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</si>
  <si>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</si>
  <si>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</si>
  <si>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</si>
  <si>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</si>
  <si>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</si>
  <si>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</si>
  <si>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</si>
  <si>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</si>
  <si>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</si>
  <si>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</si>
  <si>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</si>
  <si>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</si>
  <si>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</si>
  <si>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</si>
  <si>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</si>
  <si>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</si>
  <si>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</si>
  <si>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</si>
  <si>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</si>
  <si>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</si>
  <si>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</si>
  <si>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</si>
  <si>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</si>
  <si>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</si>
  <si>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</si>
  <si>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</si>
  <si>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</si>
  <si>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</si>
  <si>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</si>
  <si>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</si>
  <si>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</si>
  <si>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</si>
  <si>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</si>
  <si>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</si>
  <si>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</si>
  <si>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</si>
  <si>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</si>
  <si>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</si>
  <si>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</si>
  <si>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</si>
  <si>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</si>
  <si>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</si>
  <si>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</si>
  <si>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</si>
  <si>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</si>
  <si>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</si>
  <si>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</si>
  <si>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</si>
  <si>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</si>
  <si>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</si>
  <si>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</si>
  <si>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</si>
  <si>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</si>
  <si>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</si>
  <si>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</si>
  <si>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</si>
  <si>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</si>
  <si>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</si>
  <si>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</si>
  <si>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</si>
  <si>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</si>
  <si>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</si>
  <si>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</si>
  <si>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</si>
  <si>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</si>
  <si>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</si>
  <si>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</si>
  <si>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</si>
  <si>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</si>
  <si>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</si>
  <si>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</si>
  <si>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</si>
  <si>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</si>
  <si>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</si>
  <si>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</si>
  <si>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</si>
  <si>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</si>
  <si>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</si>
  <si>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</si>
  <si>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</si>
  <si>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</si>
  <si>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</si>
  <si>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</si>
  <si>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</si>
  <si>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</si>
  <si>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</si>
  <si>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</si>
  <si>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</si>
  <si>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</si>
  <si>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</si>
  <si>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</si>
  <si>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</si>
  <si>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</si>
  <si>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</si>
  <si>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</si>
  <si>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</si>
  <si>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</si>
  <si>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</si>
  <si>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</si>
  <si>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</si>
  <si>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</si>
  <si>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</si>
  <si>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</si>
  <si>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</si>
  <si>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</si>
  <si>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</si>
  <si>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</si>
  <si>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</si>
  <si>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</si>
  <si>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</si>
  <si>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</si>
  <si>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</si>
  <si>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</si>
  <si>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</si>
  <si>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</si>
  <si>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</si>
  <si>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</si>
  <si>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</si>
  <si>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</si>
  <si>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</si>
  <si>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</si>
  <si>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</si>
  <si>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</si>
  <si>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</si>
  <si>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</si>
  <si>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</si>
  <si>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</si>
  <si>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</si>
  <si>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</si>
  <si>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</si>
  <si>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</si>
  <si>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</si>
  <si>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</si>
  <si>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</si>
  <si>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</si>
  <si>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</si>
  <si>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</si>
  <si>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</si>
  <si>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</si>
  <si>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</si>
  <si>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</si>
  <si>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</si>
  <si>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</si>
  <si>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</si>
  <si>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</si>
  <si>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</si>
  <si>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</si>
  <si>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</si>
  <si>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</si>
  <si>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</si>
  <si>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</si>
  <si>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</si>
  <si>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</si>
  <si>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</si>
  <si>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</si>
  <si>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</si>
  <si>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</si>
  <si>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</si>
  <si>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</si>
  <si>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</si>
  <si>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</si>
  <si>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</si>
  <si>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</si>
  <si>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</si>
  <si>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</si>
  <si>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</si>
  <si>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</si>
  <si>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</si>
  <si>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</si>
  <si>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</si>
  <si>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</si>
  <si>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</si>
  <si>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</si>
  <si>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</si>
  <si>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</si>
  <si>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</si>
  <si>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</si>
  <si>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</si>
  <si>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</si>
  <si>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</si>
  <si>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</si>
  <si>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</si>
  <si>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</si>
  <si>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</si>
  <si>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</si>
  <si>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</si>
  <si>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</si>
  <si>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</si>
  <si>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</si>
  <si>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</si>
  <si>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</si>
  <si>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</si>
  <si>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</si>
  <si>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</si>
  <si>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</si>
  <si>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</si>
  <si>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</si>
  <si>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</si>
  <si>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</si>
  <si>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</si>
  <si>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</si>
  <si>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</si>
  <si>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</si>
  <si>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</si>
  <si>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</si>
  <si>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</si>
  <si>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</si>
  <si>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</si>
  <si>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</si>
  <si>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</si>
  <si>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</si>
  <si>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</si>
  <si>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</si>
  <si>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</si>
  <si>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</si>
  <si>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</si>
  <si>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</si>
  <si>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</si>
  <si>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</si>
  <si>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</si>
  <si>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</si>
  <si>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</si>
  <si>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</si>
  <si>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</si>
  <si>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</si>
  <si>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</si>
  <si>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</si>
  <si>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</si>
  <si>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</si>
  <si>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</si>
  <si>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</si>
  <si>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</si>
  <si>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</si>
  <si>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</si>
  <si>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</si>
  <si>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</si>
  <si>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</si>
  <si>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</si>
  <si>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</si>
  <si>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</si>
  <si>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</si>
  <si>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</si>
  <si>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</si>
  <si>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</si>
  <si>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</si>
  <si>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</si>
  <si>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</si>
  <si>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</si>
  <si>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</si>
  <si>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</si>
  <si>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</si>
  <si>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</si>
  <si>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</si>
  <si>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</si>
  <si>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</si>
  <si>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</si>
  <si>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</si>
  <si>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</si>
  <si>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</si>
  <si>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</si>
  <si>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</si>
  <si>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</si>
  <si>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</si>
  <si>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</si>
  <si>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</si>
  <si>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</si>
  <si>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</si>
  <si>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</si>
  <si>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</si>
  <si>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</si>
  <si>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</si>
  <si>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</si>
  <si>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</si>
  <si>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</si>
  <si>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</si>
  <si>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</si>
  <si>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</si>
  <si>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</si>
  <si>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</si>
  <si>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</si>
  <si>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</si>
  <si>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</si>
  <si>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</si>
  <si>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</si>
  <si>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</si>
  <si>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</si>
  <si>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</si>
  <si>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</si>
  <si>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</si>
  <si>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</si>
  <si>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</si>
  <si>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</si>
  <si>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</si>
  <si>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</si>
  <si>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</si>
  <si>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</si>
  <si>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</si>
  <si>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</si>
  <si>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</si>
  <si>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</si>
  <si>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</si>
  <si>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</si>
  <si>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</si>
  <si>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</si>
  <si>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</si>
  <si>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</si>
  <si>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</si>
  <si>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</si>
  <si>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</si>
  <si>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</si>
  <si>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</si>
  <si>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</si>
  <si>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</si>
  <si>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</si>
  <si>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</si>
  <si>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</si>
  <si>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</si>
  <si>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</si>
  <si>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</si>
  <si>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</si>
  <si>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</si>
  <si>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</si>
  <si>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</si>
  <si>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</si>
  <si>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</si>
  <si>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</si>
  <si>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</si>
  <si>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</si>
  <si>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</si>
  <si>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</si>
  <si>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</si>
  <si>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</si>
  <si>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</si>
  <si>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</si>
  <si>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</si>
  <si>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</si>
  <si>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</si>
  <si>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</si>
  <si>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</si>
  <si>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</si>
  <si>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</si>
  <si>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</si>
  <si>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</si>
  <si>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</si>
  <si>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</si>
  <si>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</si>
  <si>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</si>
  <si>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</si>
  <si>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</si>
  <si>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</si>
  <si>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</si>
  <si>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</si>
  <si>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</si>
  <si>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</si>
  <si>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</si>
  <si>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</si>
  <si>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</si>
  <si>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</si>
  <si>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</si>
  <si>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</si>
  <si>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</si>
  <si>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</si>
  <si>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</si>
  <si>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</si>
  <si>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</si>
  <si>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</si>
  <si>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</si>
  <si>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</si>
  <si>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</si>
  <si>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</si>
  <si>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</si>
  <si>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</si>
  <si>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</si>
  <si>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</si>
  <si>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</si>
  <si>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</si>
  <si>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</si>
  <si>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</si>
  <si>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</si>
  <si>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</si>
  <si>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</si>
  <si>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</si>
  <si>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</si>
  <si>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</si>
  <si>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</si>
  <si>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</si>
  <si>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</si>
  <si>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</si>
  <si>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</si>
  <si>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</si>
  <si>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</si>
  <si>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</si>
  <si>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</si>
  <si>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</si>
  <si>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</si>
  <si>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</si>
  <si>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</si>
  <si>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</si>
  <si>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</si>
  <si>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</si>
  <si>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</si>
  <si>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</si>
  <si>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</si>
  <si>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</si>
  <si>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</si>
  <si>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</si>
  <si>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</si>
  <si>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</si>
  <si>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</si>
  <si>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</si>
  <si>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</si>
  <si>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</si>
  <si>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</si>
  <si>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</si>
  <si>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</si>
  <si>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</si>
  <si>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</si>
  <si>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</si>
  <si>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</si>
  <si>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</si>
  <si>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</si>
  <si>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</si>
  <si>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</si>
  <si>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</si>
  <si>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</si>
  <si>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</si>
  <si>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</si>
  <si>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</si>
  <si>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</si>
  <si>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</si>
  <si>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</si>
  <si>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</si>
  <si>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</si>
  <si>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</si>
  <si>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</si>
  <si>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</si>
  <si>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</si>
  <si>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</si>
  <si>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</si>
  <si>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</si>
  <si>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</si>
  <si>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</si>
  <si>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</si>
  <si>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</si>
  <si>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</si>
  <si>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</si>
  <si>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</si>
  <si>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</si>
  <si>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</si>
  <si>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</si>
  <si>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</si>
  <si>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</si>
  <si>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</si>
  <si>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</si>
  <si>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</si>
  <si>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</si>
  <si>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</si>
  <si>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</si>
  <si>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</si>
  <si>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</si>
  <si>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</si>
  <si>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</si>
  <si>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</si>
  <si>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</si>
  <si>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</si>
  <si>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</si>
  <si>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</si>
  <si>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</si>
  <si>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</si>
  <si>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</si>
  <si>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</si>
  <si>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</si>
  <si>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</si>
  <si>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</si>
  <si>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</si>
  <si>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</si>
  <si>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</si>
  <si>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</si>
  <si>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</si>
  <si>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</si>
  <si>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</si>
  <si>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</si>
  <si>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</si>
  <si>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</si>
  <si>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</si>
  <si>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</si>
  <si>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</si>
  <si>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</si>
  <si>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</si>
  <si>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</si>
  <si>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</si>
  <si>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</si>
  <si>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</si>
  <si>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</si>
  <si>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</si>
  <si>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</si>
  <si>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</si>
  <si>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</si>
  <si>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</si>
  <si>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</si>
  <si>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</si>
  <si>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</si>
  <si>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</si>
  <si>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</si>
  <si>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</si>
  <si>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</si>
  <si>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</si>
  <si>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</si>
  <si>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</si>
  <si>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</si>
  <si>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</si>
  <si>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</si>
  <si>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</si>
  <si>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</si>
  <si>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</si>
  <si>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</si>
  <si>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</si>
  <si>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</si>
  <si>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</si>
  <si>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</si>
  <si>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</si>
  <si>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</si>
  <si>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</si>
  <si>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</si>
  <si>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</si>
  <si>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</si>
  <si>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</si>
  <si>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</si>
  <si>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</si>
  <si>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</si>
  <si>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</si>
  <si>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</si>
  <si>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</si>
  <si>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</si>
  <si>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</si>
  <si>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</si>
  <si>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</si>
  <si>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</si>
  <si>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</si>
  <si>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</si>
  <si>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</si>
  <si>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</si>
  <si>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</si>
  <si>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</si>
  <si>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</si>
  <si>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</si>
  <si>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</si>
  <si>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</si>
  <si>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</si>
  <si>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</si>
  <si>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</si>
  <si>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</si>
  <si>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</si>
  <si>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</si>
  <si>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</si>
  <si>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</si>
  <si>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</si>
  <si>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</si>
  <si>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</si>
  <si>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</si>
  <si>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</si>
  <si>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</si>
  <si>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</si>
  <si>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</si>
  <si>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</si>
  <si>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</si>
  <si>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</si>
  <si>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</si>
  <si>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</si>
  <si>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</si>
  <si>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</si>
  <si>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</si>
  <si>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</si>
  <si>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</si>
  <si>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</si>
  <si>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</si>
  <si>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</si>
  <si>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</si>
  <si>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</si>
  <si>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</si>
  <si>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</si>
  <si>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</si>
  <si>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</si>
  <si>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</si>
  <si>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</si>
  <si>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</si>
  <si>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</si>
  <si>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</si>
  <si>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</si>
  <si>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</si>
  <si>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</si>
  <si>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</si>
  <si>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</si>
  <si>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</si>
  <si>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</si>
  <si>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</si>
  <si>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</si>
  <si>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</si>
  <si>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</si>
  <si>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</si>
  <si>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</si>
  <si>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</si>
  <si>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</si>
  <si>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</si>
  <si>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</si>
  <si>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</si>
  <si>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</si>
  <si>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</si>
  <si>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</si>
  <si>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</si>
  <si>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</si>
  <si>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</si>
  <si>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</si>
  <si>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</si>
  <si>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</si>
  <si>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</si>
  <si>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</si>
  <si>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</si>
  <si>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</si>
  <si>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</si>
  <si>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</si>
  <si>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</si>
  <si>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</si>
  <si>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</si>
  <si>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</si>
  <si>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</si>
  <si>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</si>
  <si>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</si>
  <si>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</si>
  <si>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</si>
  <si>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</si>
  <si>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</si>
  <si>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</si>
  <si>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</si>
  <si>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</si>
  <si>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</si>
  <si>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</si>
  <si>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</si>
  <si>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</si>
  <si>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</si>
  <si>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</si>
  <si>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</si>
  <si>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</si>
  <si>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</si>
  <si>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</si>
  <si>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</si>
  <si>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</si>
  <si>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</si>
  <si>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</si>
  <si>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</si>
  <si>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</si>
  <si>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</si>
  <si>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</si>
  <si>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</si>
  <si>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</si>
  <si>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</si>
  <si>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</si>
  <si>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</si>
  <si>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</si>
  <si>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</si>
  <si>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</si>
  <si>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</si>
  <si>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</si>
  <si>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</si>
  <si>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</si>
  <si>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</si>
  <si>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</si>
  <si>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</si>
  <si>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</si>
  <si>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</si>
  <si>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</si>
  <si>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</si>
  <si>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</si>
  <si>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</si>
  <si>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</si>
  <si>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</si>
  <si>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</si>
  <si>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</si>
  <si>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</si>
  <si>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</si>
  <si>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</si>
  <si>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</si>
  <si>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</si>
  <si>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</si>
  <si>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</si>
  <si>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</si>
  <si>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</si>
  <si>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</si>
  <si>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</si>
  <si>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</si>
  <si>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</si>
  <si>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</si>
  <si>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</si>
  <si>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</si>
  <si>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</si>
  <si>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</si>
  <si>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</si>
  <si>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</si>
  <si>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</si>
  <si>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</si>
  <si>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</si>
  <si>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</si>
  <si>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</si>
  <si>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</si>
  <si>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</si>
  <si>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</si>
  <si>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</si>
  <si>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</si>
  <si>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</si>
  <si>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</si>
  <si>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</si>
  <si>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</si>
  <si>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</si>
  <si>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</si>
  <si>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</si>
  <si>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</si>
  <si>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</si>
  <si>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</si>
  <si>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</si>
  <si>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</si>
  <si>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</si>
  <si>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</si>
  <si>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</si>
  <si>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</si>
  <si>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</si>
  <si>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</si>
  <si>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</si>
  <si>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</si>
  <si>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</si>
  <si>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</si>
  <si>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</si>
  <si>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</si>
  <si>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</si>
  <si>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</si>
  <si>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</si>
  <si>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</si>
  <si>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</si>
  <si>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</si>
  <si>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</si>
  <si>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</si>
  <si>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</si>
  <si>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</si>
  <si>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</si>
  <si>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</si>
  <si>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</si>
  <si>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</si>
  <si>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</si>
  <si>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</si>
  <si>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</si>
  <si>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</si>
  <si>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</si>
  <si>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</si>
  <si>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</si>
  <si>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</si>
  <si>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</si>
  <si>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</si>
  <si>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</si>
  <si>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</si>
  <si>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</si>
  <si>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</si>
  <si>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</si>
  <si>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</si>
  <si>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</si>
  <si>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</si>
  <si>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</si>
  <si>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</si>
  <si>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</si>
  <si>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</si>
  <si>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</si>
  <si>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</si>
  <si>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</si>
  <si>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</si>
  <si>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</si>
  <si>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</si>
  <si>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</si>
  <si>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</si>
  <si>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</si>
  <si>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</si>
  <si>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</si>
  <si>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</si>
  <si>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</si>
  <si>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</si>
  <si>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</si>
  <si>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</si>
  <si>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</si>
  <si>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</si>
  <si>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</si>
  <si>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</si>
  <si>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</si>
  <si>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</si>
  <si>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</si>
  <si>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</si>
  <si>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</si>
  <si>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</si>
  <si>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</si>
  <si>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</si>
  <si>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</si>
  <si>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</si>
  <si>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</si>
  <si>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</si>
  <si>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</si>
  <si>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</si>
  <si>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</si>
  <si>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</si>
  <si>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</si>
  <si>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</si>
  <si>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</si>
  <si>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</si>
  <si>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</si>
  <si>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</si>
  <si>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</si>
  <si>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</si>
  <si>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</si>
  <si>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</si>
  <si>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</si>
  <si>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</si>
  <si>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</si>
  <si>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</si>
  <si>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</si>
  <si>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</si>
  <si>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</si>
  <si>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</si>
  <si>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</si>
  <si>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</si>
  <si>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</si>
  <si>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</si>
  <si>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</si>
  <si>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</si>
  <si>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</si>
  <si>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</si>
  <si>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</si>
  <si>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</si>
  <si>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</si>
  <si>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</si>
  <si>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</si>
  <si>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</si>
  <si>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</si>
  <si>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</si>
  <si>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</si>
  <si>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</si>
  <si>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</si>
  <si>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</si>
  <si>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</si>
  <si>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</si>
  <si>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</si>
  <si>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</si>
  <si>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</si>
  <si>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</si>
  <si>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</si>
  <si>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</si>
  <si>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</si>
  <si>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</si>
  <si>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</si>
  <si>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</si>
  <si>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</si>
  <si>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</si>
  <si>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</si>
  <si>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</si>
  <si>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</si>
  <si>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</si>
  <si>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</si>
  <si>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</si>
  <si>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</si>
  <si>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</si>
  <si>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</si>
  <si>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</si>
  <si>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</si>
  <si>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</si>
  <si>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</si>
  <si>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</si>
  <si>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</si>
  <si>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</si>
  <si>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</si>
  <si>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</si>
  <si>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</si>
  <si>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</si>
  <si>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</si>
  <si>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</si>
  <si>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</si>
  <si>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</si>
  <si>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</si>
  <si>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</si>
  <si>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</si>
  <si>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</si>
  <si>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</si>
  <si>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</si>
  <si>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</si>
  <si>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</si>
  <si>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</si>
  <si>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</si>
  <si>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</si>
  <si>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</si>
  <si>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</si>
  <si>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</si>
  <si>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</si>
  <si>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</si>
  <si>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</si>
  <si>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</si>
  <si>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</si>
  <si>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</si>
  <si>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</si>
  <si>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</si>
  <si>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</si>
  <si>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</si>
  <si>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</si>
  <si>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</si>
  <si>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</si>
  <si>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</si>
  <si>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</si>
  <si>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</si>
  <si>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</si>
  <si>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</si>
  <si>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</si>
  <si>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</si>
  <si>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</si>
  <si>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</si>
  <si>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</si>
  <si>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</si>
  <si>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</si>
  <si>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</si>
  <si>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</si>
  <si>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</si>
  <si>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</si>
  <si>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</si>
  <si>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</si>
  <si>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</si>
  <si>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</si>
  <si>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</si>
  <si>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</si>
  <si>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</si>
  <si>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</si>
  <si>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</si>
  <si>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</si>
  <si>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</si>
  <si>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</si>
  <si>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</si>
  <si>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</si>
  <si>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</si>
  <si>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</si>
  <si>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</si>
  <si>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</si>
  <si>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</si>
  <si>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</si>
  <si>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</si>
  <si>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</si>
  <si>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</si>
  <si>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</si>
  <si>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</si>
  <si>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</si>
  <si>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</si>
  <si>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</si>
  <si>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</si>
  <si>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</si>
  <si>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</si>
  <si>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</si>
  <si>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</si>
  <si>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</si>
  <si>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</si>
  <si>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</si>
  <si>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</si>
  <si>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</si>
  <si>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</si>
  <si>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</si>
  <si>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</si>
  <si>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</si>
  <si>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</si>
  <si>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</si>
  <si>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</si>
  <si>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</si>
  <si>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</si>
  <si>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</si>
  <si>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</si>
  <si>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</si>
  <si>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</si>
  <si>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</si>
  <si>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</si>
  <si>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</si>
  <si>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</si>
  <si>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</si>
  <si>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</si>
  <si>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</si>
  <si>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</si>
  <si>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</si>
  <si>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</si>
  <si>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</si>
  <si>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</si>
  <si>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</si>
  <si>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</si>
  <si>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</si>
  <si>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</si>
  <si>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</si>
  <si>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</si>
  <si>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</si>
  <si>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</si>
  <si>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</si>
  <si>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</si>
  <si>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</si>
  <si>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</si>
  <si>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</si>
  <si>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</si>
  <si>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</si>
  <si>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</si>
  <si>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</si>
  <si>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</si>
  <si>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</si>
  <si>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</si>
  <si>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</si>
  <si>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</si>
  <si>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</si>
  <si>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</si>
  <si>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</si>
  <si>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</si>
  <si>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</si>
  <si>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</si>
  <si>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</si>
  <si>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</si>
  <si>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</si>
  <si>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</si>
  <si>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</si>
  <si>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</si>
  <si>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</si>
  <si>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</si>
  <si>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</si>
  <si>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</si>
  <si>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</si>
  <si>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</si>
  <si>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</si>
  <si>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</si>
  <si>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</si>
  <si>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</si>
  <si>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</si>
  <si>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</si>
  <si>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</si>
  <si>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</si>
  <si>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</si>
  <si>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</si>
  <si>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</si>
  <si>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</si>
  <si>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</si>
  <si>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</si>
  <si>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</si>
  <si>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</si>
  <si>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</si>
  <si>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</si>
  <si>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</si>
  <si>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</si>
  <si>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</si>
  <si>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</si>
  <si>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</si>
  <si>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</si>
  <si>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</si>
  <si>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</si>
  <si>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</si>
  <si>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</si>
  <si>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</si>
  <si>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</si>
  <si>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</si>
  <si>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</si>
  <si>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</si>
  <si>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</si>
  <si>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</si>
  <si>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</si>
  <si>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</si>
  <si>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</si>
  <si>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</si>
  <si>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</si>
  <si>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</si>
  <si>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</si>
  <si>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</si>
  <si>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</si>
  <si>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</si>
  <si>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</si>
  <si>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</si>
  <si>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</si>
  <si>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</si>
  <si>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</si>
  <si>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</si>
  <si>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</si>
  <si>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</si>
  <si>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</si>
  <si>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</si>
  <si>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</si>
  <si>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</si>
  <si>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</si>
  <si>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</si>
  <si>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</si>
  <si>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</si>
  <si>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</si>
  <si>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</si>
  <si>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</si>
  <si>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</si>
  <si>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</si>
  <si>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</si>
  <si>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</si>
  <si>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</si>
  <si>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</si>
  <si>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</si>
  <si>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</si>
  <si>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</si>
  <si>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</si>
  <si>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</si>
  <si>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</si>
  <si>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</si>
  <si>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</si>
  <si>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</si>
  <si>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</si>
  <si>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</si>
  <si>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</si>
  <si>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</si>
  <si>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</si>
  <si>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</si>
  <si>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</si>
  <si>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</si>
  <si>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</si>
  <si>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</si>
  <si>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</si>
  <si>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</si>
  <si>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</si>
  <si>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</si>
  <si>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</si>
  <si>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</si>
  <si>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</si>
  <si>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</si>
  <si>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</si>
  <si>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</si>
  <si>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</si>
  <si>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</si>
  <si>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</si>
  <si>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</si>
  <si>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</si>
  <si>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</si>
  <si>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</si>
  <si>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</si>
  <si>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</si>
  <si>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</si>
  <si>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</si>
  <si>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</si>
  <si>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</si>
  <si>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</si>
  <si>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</si>
  <si>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</si>
  <si>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</si>
  <si>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</si>
  <si>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</si>
  <si>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</si>
  <si>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</si>
  <si>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</si>
  <si>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</si>
  <si>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</si>
  <si>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</si>
  <si>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</si>
  <si>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</si>
  <si>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</si>
  <si>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</si>
  <si>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</si>
  <si>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</si>
  <si>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</si>
  <si>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</si>
  <si>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</si>
  <si>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</si>
  <si>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</si>
  <si>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</si>
  <si>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</si>
  <si>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</si>
  <si>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</si>
  <si>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</si>
  <si>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</si>
  <si>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</si>
  <si>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</si>
  <si>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</si>
  <si>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</si>
  <si>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</si>
  <si>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</si>
  <si>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</si>
  <si>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</si>
  <si>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</si>
  <si>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</si>
  <si>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</si>
  <si>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</si>
  <si>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</si>
  <si>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</si>
  <si>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</si>
  <si>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</si>
  <si>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</si>
  <si>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</si>
  <si>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</si>
  <si>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</si>
  <si>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</si>
  <si>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</si>
  <si>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</si>
  <si>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</si>
  <si>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</si>
  <si>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</si>
  <si>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</si>
  <si>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</si>
  <si>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</si>
  <si>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</si>
  <si>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</si>
  <si>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</si>
  <si>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</si>
  <si>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</si>
  <si>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</si>
  <si>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</si>
  <si>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</si>
  <si>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</si>
  <si>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</si>
  <si>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</si>
  <si>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</si>
  <si>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</si>
  <si>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</si>
  <si>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</si>
  <si>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</si>
  <si>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</si>
  <si>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</si>
  <si>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</si>
  <si>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</si>
  <si>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</si>
  <si>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</si>
  <si>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</si>
  <si>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</si>
  <si>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</si>
  <si>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</si>
  <si>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</si>
  <si>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</si>
  <si>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</si>
  <si>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</si>
  <si>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</si>
  <si>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</si>
  <si>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</si>
  <si>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</si>
  <si>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</si>
  <si>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</si>
  <si>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</si>
  <si>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</si>
  <si>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</si>
  <si>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</si>
  <si>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</si>
  <si>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</si>
  <si>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</si>
  <si>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</si>
  <si>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</si>
  <si>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</si>
  <si>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</si>
  <si>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</si>
  <si>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</si>
  <si>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</si>
  <si>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</si>
  <si>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</si>
  <si>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</si>
  <si>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</si>
  <si>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</si>
  <si>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</si>
  <si>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</si>
  <si>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</si>
  <si>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</si>
  <si>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</si>
  <si>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</si>
  <si>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</si>
  <si>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</si>
  <si>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</si>
  <si>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</si>
  <si>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</si>
  <si>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</si>
  <si>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</si>
  <si>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</si>
  <si>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</si>
  <si>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</si>
  <si>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</si>
  <si>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</si>
  <si>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</si>
  <si>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</si>
  <si>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</si>
  <si>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</si>
  <si>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</si>
  <si>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</si>
  <si>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</si>
  <si>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</si>
  <si>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</si>
  <si>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</si>
  <si>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</si>
  <si>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</si>
  <si>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</si>
  <si>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</si>
  <si>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</si>
  <si>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</si>
  <si>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</si>
  <si>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</si>
  <si>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</si>
  <si>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</si>
  <si>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</si>
  <si>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</si>
  <si>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</si>
  <si>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</si>
  <si>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</si>
  <si>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</si>
  <si>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</si>
  <si>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</si>
  <si>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</si>
  <si>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</si>
  <si>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</si>
  <si>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</si>
  <si>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</si>
  <si>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</si>
  <si>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</si>
  <si>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</si>
  <si>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</si>
  <si>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</si>
  <si>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</si>
  <si>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</si>
  <si>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</si>
  <si>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</si>
  <si>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</si>
  <si>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</si>
  <si>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</si>
  <si>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</si>
  <si>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</si>
  <si>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</si>
  <si>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</si>
  <si>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</si>
  <si>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</si>
  <si>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</si>
  <si>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</si>
  <si>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</si>
  <si>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</si>
  <si>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</si>
  <si>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</si>
  <si>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</si>
  <si>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</si>
  <si>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</si>
  <si>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</si>
  <si>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</si>
  <si>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</si>
  <si>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</si>
  <si>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</si>
  <si>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</si>
  <si>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</si>
  <si>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</si>
  <si>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</si>
  <si>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</si>
  <si>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</si>
  <si>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</si>
  <si>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</si>
  <si>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</si>
  <si>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</si>
  <si>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</si>
  <si>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</si>
  <si>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</si>
  <si>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</si>
  <si>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</si>
  <si>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</si>
  <si>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</si>
  <si>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</si>
  <si>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</si>
  <si>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</si>
  <si>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</si>
  <si>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</si>
  <si>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</si>
  <si>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</si>
  <si>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</si>
  <si>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</si>
  <si>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</si>
  <si>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</si>
  <si>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</si>
  <si>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</si>
  <si>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</si>
  <si>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</si>
  <si>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</si>
  <si>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</si>
  <si>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</si>
  <si>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</si>
  <si>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</si>
  <si>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</si>
  <si>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</si>
  <si>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</si>
  <si>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</si>
  <si>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</si>
  <si>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</si>
  <si>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</si>
  <si>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</si>
  <si>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</si>
  <si>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</si>
  <si>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</si>
  <si>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</si>
  <si>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</si>
  <si>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</si>
  <si>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</si>
  <si>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</si>
  <si>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</si>
  <si>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</si>
  <si>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</si>
  <si>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</si>
  <si>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</si>
  <si>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</si>
  <si>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</si>
  <si>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</si>
  <si>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</si>
  <si>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</si>
  <si>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</si>
  <si>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</si>
  <si>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</si>
  <si>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</si>
  <si>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</si>
  <si>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</si>
  <si>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</si>
  <si>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</si>
  <si>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</si>
  <si>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</si>
  <si>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</si>
  <si>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</si>
  <si>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</si>
  <si>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</si>
  <si>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</si>
  <si>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</si>
  <si>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</si>
  <si>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</si>
  <si>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</si>
  <si>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</si>
  <si>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</si>
  <si>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</si>
  <si>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</si>
  <si>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</si>
  <si>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</si>
  <si>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</si>
  <si>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</si>
  <si>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</si>
  <si>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</si>
  <si>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</si>
  <si>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</si>
  <si>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</si>
  <si>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</si>
  <si>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</si>
  <si>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</si>
  <si>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</si>
  <si>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</si>
  <si>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</si>
  <si>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</si>
  <si>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</si>
  <si>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</si>
  <si>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</si>
  <si>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</si>
  <si>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</si>
  <si>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</si>
  <si>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</si>
  <si>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</si>
  <si>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</si>
  <si>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</si>
  <si>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</si>
  <si>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</si>
  <si>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</si>
  <si>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</si>
  <si>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</si>
  <si>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</si>
  <si>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</si>
  <si>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</si>
  <si>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</si>
  <si>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</si>
  <si>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</si>
  <si>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</si>
  <si>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</si>
  <si>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</si>
  <si>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</si>
  <si>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</si>
  <si>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</si>
  <si>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</si>
  <si>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</si>
  <si>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</si>
  <si>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</si>
  <si>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</si>
  <si>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</si>
  <si>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</si>
  <si>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</si>
  <si>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</si>
  <si>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</si>
  <si>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</si>
  <si>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</si>
  <si>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</si>
  <si>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</si>
  <si>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</si>
  <si>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</si>
  <si>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</si>
  <si>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</si>
  <si>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</si>
  <si>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</si>
  <si>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</si>
  <si>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</si>
  <si>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</si>
  <si>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</si>
  <si>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</si>
  <si>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</si>
  <si>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</si>
  <si>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</si>
  <si>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</si>
  <si>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</si>
  <si>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</si>
  <si>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</si>
  <si>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</si>
  <si>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</si>
  <si>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</si>
  <si>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</si>
  <si>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</si>
  <si>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</si>
  <si>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</si>
  <si>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</si>
  <si>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</si>
  <si>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</si>
  <si>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</si>
  <si>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</si>
  <si>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</si>
  <si>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</si>
  <si>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</si>
  <si>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</si>
  <si>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</si>
  <si>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</si>
  <si>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</si>
  <si>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</si>
  <si>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</si>
  <si>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</si>
  <si>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</si>
  <si>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</si>
  <si>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</si>
  <si>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</si>
  <si>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</si>
  <si>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</si>
  <si>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</si>
  <si>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</si>
  <si>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</si>
  <si>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</si>
  <si>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</si>
  <si>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</si>
  <si>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</si>
  <si>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</si>
  <si>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</si>
  <si>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</si>
  <si>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</si>
  <si>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</si>
  <si>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</si>
  <si>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</si>
  <si>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</si>
  <si>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</si>
  <si>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</si>
  <si>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</si>
  <si>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</si>
  <si>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</si>
  <si>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</si>
  <si>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</si>
  <si>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</si>
  <si>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</si>
  <si>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</si>
  <si>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</si>
  <si>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</si>
  <si>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</si>
  <si>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</si>
  <si>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</si>
  <si>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</si>
  <si>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</si>
  <si>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</si>
  <si>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</si>
  <si>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</si>
  <si>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</si>
  <si>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</si>
  <si>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</si>
  <si>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</si>
  <si>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</si>
  <si>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</si>
  <si>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</si>
  <si>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</si>
  <si>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</si>
  <si>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</si>
  <si>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</si>
  <si>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</si>
  <si>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</si>
  <si>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</si>
  <si>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</si>
  <si>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</si>
  <si>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</si>
  <si>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</si>
  <si>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</si>
  <si>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</si>
  <si>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</si>
  <si>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</si>
  <si>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</si>
  <si>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</si>
  <si>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</si>
  <si>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</si>
  <si>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</si>
  <si>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</si>
  <si>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</si>
  <si>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</si>
  <si>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</si>
  <si>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</si>
  <si>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</si>
  <si>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</si>
  <si>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</si>
  <si>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</si>
  <si>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</si>
  <si>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</si>
  <si>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</si>
  <si>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</si>
  <si>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</si>
  <si>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</si>
  <si>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</si>
  <si>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</si>
  <si>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</si>
  <si>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</si>
  <si>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</si>
  <si>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</si>
  <si>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</si>
  <si>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</si>
  <si>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</si>
  <si>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</si>
  <si>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</si>
  <si>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</si>
  <si>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</si>
  <si>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</si>
  <si>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</si>
  <si>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</si>
  <si>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</si>
  <si>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</si>
  <si>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</si>
  <si>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</si>
  <si>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</si>
  <si>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</si>
  <si>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</si>
  <si>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</si>
  <si>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</si>
  <si>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</si>
  <si>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</si>
  <si>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</si>
  <si>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</si>
  <si>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</si>
  <si>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</si>
  <si>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</si>
  <si>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</si>
  <si>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</si>
  <si>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</si>
  <si>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</si>
  <si>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</si>
  <si>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</si>
  <si>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</si>
  <si>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</si>
  <si>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</si>
  <si>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</si>
  <si>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</si>
  <si>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</si>
  <si>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</si>
  <si>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</si>
  <si>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</si>
  <si>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</si>
  <si>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</si>
  <si>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</si>
  <si>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</si>
  <si>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</si>
  <si>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</si>
  <si>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</si>
  <si>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</si>
  <si>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</si>
  <si>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</si>
  <si>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</si>
  <si>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</si>
  <si>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</si>
  <si>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</si>
  <si>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</si>
  <si>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</si>
  <si>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</si>
  <si>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</si>
  <si>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</si>
  <si>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</si>
  <si>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</si>
  <si>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</si>
  <si>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</si>
  <si>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</si>
  <si>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</si>
  <si>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</si>
  <si>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</si>
  <si>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</si>
  <si>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</si>
  <si>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</si>
  <si>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</si>
  <si>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</si>
  <si>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</si>
  <si>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</si>
  <si>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</si>
  <si>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</si>
  <si>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</si>
  <si>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</si>
  <si>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</si>
  <si>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</si>
  <si>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</si>
  <si>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</si>
  <si>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</si>
  <si>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</si>
  <si>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</si>
  <si>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</si>
  <si>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</si>
  <si>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</si>
  <si>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</si>
  <si>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</si>
  <si>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</si>
  <si>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</si>
  <si>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</si>
  <si>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</si>
  <si>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</si>
  <si>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</si>
  <si>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</si>
  <si>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</si>
  <si>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</si>
  <si>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</si>
  <si>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</si>
  <si>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</si>
  <si>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</si>
  <si>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</si>
  <si>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</si>
  <si>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</si>
  <si>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</si>
  <si>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</si>
  <si>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</si>
  <si>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</si>
  <si>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</si>
  <si>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</si>
  <si>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</si>
  <si>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</si>
  <si>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</si>
  <si>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</si>
  <si>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</si>
  <si>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</si>
  <si>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</si>
  <si>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</si>
  <si>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</si>
  <si>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</si>
  <si>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</si>
  <si>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</si>
  <si>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</si>
  <si>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</si>
  <si>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</si>
  <si>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</si>
  <si>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</si>
  <si>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</si>
  <si>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</si>
  <si>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</si>
  <si>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</si>
  <si>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</si>
  <si>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</si>
  <si>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</si>
  <si>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</si>
  <si>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</si>
  <si>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</si>
  <si>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</si>
  <si>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</si>
  <si>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</si>
  <si>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</si>
  <si>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</si>
  <si>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</si>
  <si>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</si>
  <si>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</si>
  <si>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</si>
  <si>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</si>
  <si>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</si>
  <si>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</si>
  <si>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</si>
  <si>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</si>
  <si>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</si>
  <si>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</si>
  <si>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</si>
  <si>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</si>
  <si>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</si>
  <si>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</si>
  <si>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</si>
  <si>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</si>
  <si>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</si>
  <si>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</si>
  <si>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</si>
  <si>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</si>
  <si>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</si>
  <si>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</si>
  <si>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</si>
  <si>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</si>
  <si>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</si>
  <si>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</si>
  <si>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</si>
  <si>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</si>
  <si>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</si>
  <si>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</si>
  <si>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</si>
  <si>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</si>
  <si>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</si>
  <si>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</si>
  <si>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</si>
  <si>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</si>
  <si>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</si>
  <si>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</si>
  <si>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</si>
  <si>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</si>
  <si>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</si>
  <si>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</si>
  <si>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</si>
  <si>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</si>
  <si>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</si>
  <si>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</si>
  <si>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</si>
  <si>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</si>
  <si>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</si>
  <si>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</si>
  <si>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</si>
  <si>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</si>
  <si>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</si>
  <si>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</si>
  <si>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</si>
  <si>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</si>
  <si>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</si>
  <si>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</si>
  <si>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</si>
  <si>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</si>
  <si>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</si>
  <si>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</si>
  <si>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</si>
  <si>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</si>
  <si>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</si>
  <si>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</si>
  <si>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</si>
  <si>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</si>
  <si>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</si>
  <si>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</si>
  <si>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</si>
  <si>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</si>
  <si>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</si>
  <si>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</si>
  <si>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</si>
  <si>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</si>
  <si>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</si>
  <si>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</si>
  <si>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</si>
  <si>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</si>
  <si>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</si>
  <si>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</si>
  <si>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</si>
  <si>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</si>
  <si>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</si>
  <si>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</si>
  <si>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</si>
  <si>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</si>
  <si>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</si>
  <si>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</si>
  <si>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</si>
  <si>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</si>
  <si>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</si>
  <si>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</si>
  <si>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</si>
  <si>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</si>
  <si>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</si>
  <si>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</si>
  <si>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</si>
  <si>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</si>
  <si>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</si>
  <si>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</si>
  <si>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</si>
  <si>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</si>
  <si>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</si>
  <si>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</si>
  <si>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</si>
  <si>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</si>
  <si>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</si>
  <si>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</si>
  <si>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</si>
  <si>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</si>
  <si>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</si>
  <si>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</si>
  <si>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</si>
  <si>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</si>
  <si>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</si>
  <si>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</si>
  <si>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</si>
  <si>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</si>
  <si>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</si>
  <si>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</si>
  <si>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</si>
  <si>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</si>
  <si>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</si>
  <si>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</si>
  <si>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</si>
  <si>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</si>
  <si>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</si>
  <si>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</si>
  <si>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</si>
  <si>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</si>
  <si>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</si>
  <si>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</si>
  <si>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</si>
  <si>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</si>
  <si>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</si>
  <si>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</si>
  <si>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</si>
  <si>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</si>
  <si>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</si>
  <si>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</si>
  <si>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</si>
  <si>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</si>
  <si>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</si>
  <si>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</si>
  <si>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</si>
  <si>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</si>
  <si>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</si>
  <si>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</si>
  <si>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</si>
  <si>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</si>
  <si>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</si>
  <si>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</si>
  <si>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</si>
  <si>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</si>
  <si>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</si>
  <si>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</si>
  <si>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</si>
  <si>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</si>
  <si>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</si>
  <si>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</si>
  <si>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</si>
  <si>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</si>
  <si>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</si>
  <si>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</si>
  <si>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</si>
  <si>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</si>
  <si>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</si>
  <si>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</si>
  <si>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</si>
  <si>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</si>
  <si>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</si>
  <si>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</si>
  <si>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</si>
  <si>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</si>
  <si>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</si>
  <si>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</si>
  <si>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</si>
  <si>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</si>
  <si>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</si>
  <si>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</si>
  <si>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</si>
  <si>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</si>
  <si>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</si>
  <si>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</si>
  <si>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</si>
  <si>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</si>
  <si>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</si>
  <si>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</si>
  <si>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</si>
  <si>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</si>
  <si>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</si>
  <si>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</si>
  <si>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</si>
  <si>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</si>
  <si>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</si>
  <si>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</si>
  <si>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</si>
  <si>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</si>
  <si>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</si>
  <si>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</si>
  <si>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</si>
  <si>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</si>
  <si>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</si>
  <si>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</si>
  <si>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</si>
  <si>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</si>
  <si>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</si>
  <si>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</si>
  <si>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</si>
  <si>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</si>
  <si>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</si>
  <si>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</si>
  <si>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</si>
  <si>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</si>
  <si>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</si>
  <si>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</si>
  <si>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</si>
  <si>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</si>
  <si>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</si>
  <si>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</si>
  <si>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</si>
  <si>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</si>
  <si>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</si>
  <si>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</si>
  <si>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</si>
  <si>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</si>
  <si>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</si>
  <si>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</si>
  <si>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</si>
  <si>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</si>
  <si>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</si>
  <si>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</si>
  <si>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</si>
  <si>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</si>
  <si>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</si>
  <si>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</si>
  <si>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</si>
  <si>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</si>
  <si>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</si>
  <si>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</si>
  <si>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</si>
  <si>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</si>
  <si>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</si>
  <si>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</si>
  <si>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</si>
  <si>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</si>
  <si>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</si>
  <si>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</si>
  <si>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</si>
  <si>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</si>
  <si>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</si>
  <si>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</si>
  <si>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</si>
  <si>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</si>
  <si>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</si>
  <si>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</si>
  <si>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</si>
  <si>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</si>
  <si>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</si>
  <si>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</si>
  <si>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</si>
  <si>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</si>
  <si>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</si>
  <si>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</si>
  <si>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</si>
  <si>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</si>
  <si>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</si>
  <si>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</si>
  <si>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</si>
  <si>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</si>
  <si>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</si>
  <si>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</si>
  <si>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</si>
  <si>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</si>
  <si>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</si>
  <si>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</si>
  <si>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</si>
  <si>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</si>
  <si>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</si>
  <si>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</si>
  <si>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</si>
  <si>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</si>
  <si>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</si>
  <si>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</si>
  <si>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</si>
  <si>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</si>
  <si>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</si>
  <si>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</si>
  <si>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</si>
  <si>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</si>
  <si>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</si>
  <si>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</si>
  <si>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</si>
  <si>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</si>
  <si>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</si>
  <si>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</si>
  <si>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</si>
  <si>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</si>
  <si>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</si>
  <si>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</si>
  <si>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</si>
  <si>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</si>
  <si>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</si>
  <si>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</si>
  <si>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</si>
  <si>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</si>
  <si>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</si>
  <si>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</si>
  <si>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</si>
  <si>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</si>
  <si>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</si>
  <si>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</si>
  <si>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</si>
  <si>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</si>
  <si>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</si>
  <si>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</si>
  <si>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</si>
  <si>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</si>
  <si>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</si>
  <si>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</si>
  <si>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</si>
  <si>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</si>
  <si>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</si>
  <si>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</si>
  <si>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</si>
  <si>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</si>
  <si>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</si>
  <si>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</si>
  <si>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</si>
  <si>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</si>
  <si>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</si>
  <si>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</si>
  <si>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</si>
  <si>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</si>
  <si>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</si>
  <si>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</si>
  <si>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</si>
  <si>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</si>
  <si>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</si>
  <si>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</si>
  <si>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</si>
  <si>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</si>
  <si>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</si>
  <si>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</si>
  <si>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</si>
  <si>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</si>
  <si>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</si>
  <si>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</si>
  <si>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</si>
  <si>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</si>
  <si>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</si>
  <si>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</si>
  <si>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</si>
  <si>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</si>
  <si>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</si>
  <si>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</si>
  <si>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</si>
  <si>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</si>
  <si>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</si>
  <si>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</si>
  <si>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</si>
  <si>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</si>
  <si>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</si>
  <si>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</si>
  <si>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</si>
  <si>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</si>
  <si>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</si>
  <si>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</si>
  <si>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</si>
  <si>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</si>
  <si>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</si>
  <si>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</si>
  <si>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</si>
  <si>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</si>
  <si>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</si>
  <si>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</si>
  <si>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</si>
  <si>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</si>
  <si>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</si>
  <si>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</si>
  <si>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</si>
  <si>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</si>
  <si>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</si>
  <si>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</si>
  <si>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</si>
  <si>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</si>
  <si>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</si>
  <si>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</si>
  <si>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</si>
  <si>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</si>
  <si>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</si>
  <si>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</si>
  <si>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</si>
  <si>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</si>
  <si>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</si>
  <si>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</si>
  <si>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</si>
  <si>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</si>
  <si>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</si>
  <si>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</si>
  <si>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</si>
  <si>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</si>
  <si>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</si>
  <si>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</si>
  <si>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</si>
  <si>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</si>
  <si>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</si>
  <si>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</si>
  <si>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</si>
  <si>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</si>
  <si>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</si>
  <si>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</si>
  <si>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</si>
  <si>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</si>
  <si>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</si>
  <si>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</si>
  <si>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</si>
  <si>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</si>
  <si>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</si>
  <si>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</si>
  <si>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</si>
  <si>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</si>
  <si>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</si>
  <si>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</si>
  <si>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</si>
  <si>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</si>
  <si>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</si>
  <si>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</si>
  <si>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</si>
  <si>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</si>
  <si>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</si>
  <si>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</si>
  <si>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</si>
  <si>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</si>
  <si>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</si>
  <si>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</si>
  <si>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</si>
  <si>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</si>
  <si>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</si>
  <si>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</si>
  <si>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</si>
  <si>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</si>
  <si>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</si>
  <si>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</si>
  <si>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</si>
  <si>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</si>
  <si>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</si>
  <si>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</si>
  <si>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</si>
  <si>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</si>
  <si>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</si>
  <si>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</si>
  <si>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</si>
  <si>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</si>
  <si>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</si>
  <si>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</si>
  <si>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</si>
  <si>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</si>
  <si>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</si>
  <si>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</si>
  <si>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</si>
  <si>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</si>
  <si>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</si>
  <si>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</si>
  <si>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</si>
  <si>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</si>
  <si>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</si>
  <si>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</si>
  <si>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</si>
  <si>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</si>
  <si>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</si>
  <si>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</si>
  <si>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</si>
  <si>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</si>
  <si>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</si>
  <si>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</si>
  <si>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</si>
  <si>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</si>
  <si>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</si>
  <si>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</si>
  <si>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</si>
  <si>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</si>
  <si>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</si>
  <si>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</si>
  <si>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</si>
  <si>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</si>
  <si>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</si>
  <si>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</si>
  <si>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</si>
  <si>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</si>
  <si>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</si>
  <si>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</si>
  <si>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</si>
  <si>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</si>
  <si>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</si>
  <si>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</si>
  <si>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</si>
  <si>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</si>
  <si>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</si>
  <si>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</si>
  <si>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</si>
  <si>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</si>
  <si>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</si>
  <si>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</si>
  <si>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</si>
  <si>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</si>
  <si>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</si>
  <si>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</si>
  <si>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</si>
  <si>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</si>
  <si>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</si>
  <si>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</si>
  <si>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</si>
  <si>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</si>
  <si>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</si>
  <si>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</si>
  <si>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</si>
  <si>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</si>
  <si>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</si>
  <si>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</si>
  <si>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</si>
  <si>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</si>
  <si>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</si>
  <si>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</si>
  <si>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</si>
  <si>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</si>
  <si>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</si>
  <si>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</si>
  <si>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</si>
  <si>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</si>
  <si>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</si>
  <si>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</si>
  <si>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</si>
  <si>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</si>
  <si>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</si>
  <si>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</si>
  <si>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</si>
  <si>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</si>
  <si>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</si>
  <si>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</si>
  <si>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</si>
  <si>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</si>
  <si>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</si>
  <si>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</si>
  <si>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</si>
  <si>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</si>
  <si>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</si>
  <si>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</si>
  <si>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</si>
  <si>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</si>
  <si>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</si>
  <si>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</si>
  <si>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</si>
  <si>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</si>
  <si>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</si>
  <si>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</si>
  <si>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</si>
  <si>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</si>
  <si>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</si>
  <si>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</si>
  <si>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</si>
  <si>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</si>
  <si>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</si>
  <si>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</si>
  <si>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</si>
  <si>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</si>
  <si>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</si>
  <si>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</si>
  <si>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</si>
  <si>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</si>
  <si>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</si>
  <si>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</si>
  <si>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</si>
  <si>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</si>
  <si>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</si>
  <si>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</si>
  <si>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</si>
  <si>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</si>
  <si>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</si>
  <si>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</si>
  <si>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</si>
  <si>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</si>
  <si>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</si>
  <si>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</si>
  <si>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</si>
  <si>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</si>
  <si>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</si>
  <si>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</si>
  <si>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</si>
  <si>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</si>
  <si>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</si>
  <si>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</si>
  <si>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</si>
  <si>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</si>
  <si>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</si>
  <si>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</si>
  <si>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</si>
  <si>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</si>
  <si>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</si>
  <si>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</si>
  <si>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</si>
  <si>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</si>
  <si>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</si>
  <si>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</si>
  <si>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</si>
  <si>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</si>
  <si>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</si>
  <si>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</si>
  <si>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</si>
  <si>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</si>
  <si>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</si>
  <si>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</si>
  <si>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</si>
  <si>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</si>
  <si>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</si>
  <si>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</si>
  <si>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</si>
  <si>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</si>
  <si>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</si>
  <si>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</si>
  <si>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</si>
  <si>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</si>
  <si>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</si>
  <si>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</si>
  <si>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</si>
  <si>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</si>
  <si>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</si>
  <si>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</si>
  <si>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</si>
  <si>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</si>
  <si>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</si>
  <si>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</si>
  <si>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</si>
  <si>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</si>
  <si>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</si>
  <si>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</si>
  <si>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</si>
  <si>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</si>
  <si>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</si>
  <si>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</si>
  <si>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</si>
  <si>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</si>
  <si>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</si>
  <si>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</si>
  <si>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</si>
  <si>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</si>
  <si>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</si>
  <si>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</si>
  <si>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</si>
  <si>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</si>
  <si>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</si>
  <si>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</si>
  <si>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</si>
  <si>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</si>
  <si>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</si>
  <si>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</si>
  <si>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</si>
  <si>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</si>
  <si>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</si>
  <si>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</si>
  <si>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</si>
  <si>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</si>
  <si>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</si>
  <si>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</si>
  <si>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</si>
  <si>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</si>
  <si>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</si>
  <si>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</si>
  <si>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</si>
  <si>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</si>
  <si>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</si>
  <si>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</si>
  <si>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</si>
  <si>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</si>
  <si>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</si>
  <si>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</si>
  <si>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</si>
  <si>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</si>
  <si>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</si>
  <si>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</si>
  <si>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</si>
  <si>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</si>
  <si>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</si>
  <si>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</si>
  <si>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</si>
  <si>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</si>
  <si>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</si>
  <si>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</si>
  <si>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</si>
  <si>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</si>
  <si>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</si>
  <si>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</si>
  <si>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</si>
  <si>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</si>
  <si>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</si>
  <si>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</si>
  <si>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</si>
  <si>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</si>
  <si>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</si>
  <si>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</si>
  <si>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</si>
  <si>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</si>
  <si>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</si>
  <si>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</si>
  <si>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</si>
  <si>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</si>
  <si>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</si>
  <si>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</si>
  <si>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</si>
  <si>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</si>
  <si>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</si>
  <si>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</si>
  <si>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</si>
  <si>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</si>
  <si>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</si>
  <si>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</si>
  <si>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</si>
  <si>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</si>
  <si>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</si>
  <si>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</si>
  <si>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</si>
  <si>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</si>
  <si>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</si>
  <si>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</si>
  <si>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</si>
  <si>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</si>
  <si>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</si>
  <si>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</si>
  <si>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</si>
  <si>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</si>
  <si>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</si>
  <si>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</si>
  <si>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</si>
  <si>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</si>
  <si>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</si>
  <si>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</si>
  <si>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</si>
  <si>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</si>
  <si>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</si>
  <si>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</si>
  <si>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</si>
  <si>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</si>
  <si>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</si>
  <si>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</si>
  <si>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</si>
  <si>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</si>
  <si>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</si>
  <si>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</si>
  <si>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</si>
  <si>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</si>
  <si>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</si>
  <si>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</si>
  <si>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</si>
  <si>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</si>
  <si>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</si>
  <si>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</si>
  <si>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</si>
  <si>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</si>
  <si>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</si>
  <si>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</si>
  <si>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</si>
  <si>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</si>
  <si>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</si>
  <si>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</si>
  <si>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</si>
  <si>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</si>
  <si>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</si>
  <si>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</si>
  <si>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</si>
  <si>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</si>
  <si>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</si>
  <si>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</si>
  <si>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</si>
  <si>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</si>
  <si>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</si>
  <si>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</si>
  <si>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</si>
  <si>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</si>
  <si>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</si>
  <si>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</si>
  <si>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</si>
  <si>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</si>
  <si>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</si>
  <si>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</si>
  <si>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</si>
  <si>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</si>
  <si>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</si>
  <si>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</si>
  <si>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</si>
  <si>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</si>
  <si>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</si>
  <si>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</si>
  <si>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</si>
  <si>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</si>
  <si>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</si>
  <si>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</si>
  <si>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</si>
  <si>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</si>
  <si>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</si>
  <si>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</si>
  <si>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</si>
  <si>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</si>
  <si>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</si>
  <si>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</si>
  <si>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</si>
  <si>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</si>
  <si>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</si>
  <si>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</si>
  <si>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</si>
  <si>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</si>
  <si>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</si>
  <si>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</si>
  <si>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</si>
  <si>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</si>
  <si>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</si>
  <si>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</si>
  <si>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</si>
  <si>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</si>
  <si>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</si>
  <si>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</si>
  <si>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</si>
  <si>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</si>
  <si>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</si>
  <si>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</si>
  <si>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</si>
  <si>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</si>
  <si>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</si>
  <si>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</si>
  <si>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</si>
  <si>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</si>
  <si>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</si>
  <si>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</si>
  <si>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</si>
  <si>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</si>
  <si>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</si>
  <si>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</si>
  <si>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</si>
  <si>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</si>
  <si>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</si>
  <si>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</si>
  <si>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</si>
  <si>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</si>
  <si>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</si>
  <si>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</si>
  <si>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</si>
  <si>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</si>
  <si>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</si>
  <si>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</si>
  <si>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</si>
  <si>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</si>
  <si>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</si>
  <si>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</si>
  <si>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</si>
  <si>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</si>
  <si>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</si>
  <si>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</si>
  <si>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</si>
  <si>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</si>
  <si>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</si>
  <si>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</si>
  <si>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</si>
  <si>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</si>
  <si>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</si>
  <si>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</si>
  <si>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</si>
  <si>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</si>
  <si>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</si>
  <si>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</si>
  <si>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</si>
  <si>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</si>
  <si>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</si>
  <si>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</si>
  <si>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</si>
  <si>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</si>
  <si>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</si>
  <si>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</si>
  <si>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</si>
  <si>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</si>
  <si>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</si>
  <si>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</si>
  <si>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</si>
  <si>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</si>
  <si>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</si>
  <si>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</si>
  <si>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</si>
  <si>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</si>
  <si>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</si>
  <si>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</si>
  <si>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</si>
  <si>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</si>
  <si>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</si>
  <si>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</si>
  <si>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</si>
  <si>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</si>
  <si>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</si>
  <si>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</si>
  <si>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</si>
  <si>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</si>
  <si>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</si>
  <si>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</si>
  <si>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</si>
  <si>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</si>
  <si>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</si>
  <si>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</si>
  <si>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</si>
  <si>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</si>
  <si>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</si>
  <si>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</si>
  <si>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</si>
  <si>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</si>
  <si>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</si>
  <si>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</si>
  <si>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</si>
  <si>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</si>
  <si>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</si>
  <si>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</si>
  <si>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</si>
  <si>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</si>
  <si>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</si>
  <si>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</si>
  <si>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</si>
  <si>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</si>
  <si>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</si>
  <si>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</si>
  <si>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</si>
  <si>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</si>
  <si>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</si>
  <si>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</si>
  <si>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</si>
  <si>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</si>
  <si>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</si>
  <si>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</si>
  <si>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</si>
  <si>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</si>
  <si>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</si>
  <si>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</si>
  <si>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</si>
  <si>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</si>
  <si>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</si>
  <si>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</si>
  <si>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</si>
  <si>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</si>
  <si>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</si>
  <si>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</si>
  <si>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</si>
  <si>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</si>
  <si>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</si>
  <si>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</si>
  <si>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</si>
  <si>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</si>
  <si>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</si>
  <si>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</si>
  <si>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</si>
  <si>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</si>
  <si>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</si>
  <si>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</si>
  <si>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</si>
  <si>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</si>
  <si>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</si>
  <si>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</si>
  <si>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</si>
  <si>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</si>
  <si>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</si>
  <si>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</si>
  <si>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</si>
  <si>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</si>
  <si>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</si>
  <si>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</si>
  <si>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</si>
  <si>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</si>
  <si>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</si>
  <si>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</si>
  <si>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</si>
  <si>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</si>
  <si>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</si>
  <si>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</si>
  <si>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</si>
  <si>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</si>
  <si>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</si>
  <si>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</si>
  <si>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</si>
  <si>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</si>
  <si>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</si>
  <si>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</si>
  <si>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</si>
  <si>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</si>
  <si>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</si>
  <si>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</si>
  <si>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</si>
  <si>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</si>
  <si>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</si>
  <si>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</si>
  <si>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</si>
  <si>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</si>
  <si>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</si>
  <si>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</si>
  <si>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</si>
  <si>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</si>
  <si>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</si>
  <si>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</si>
  <si>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</si>
  <si>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</si>
  <si>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</si>
  <si>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</si>
  <si>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</si>
  <si>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</si>
  <si>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</si>
  <si>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</si>
  <si>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</si>
  <si>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</si>
  <si>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</si>
  <si>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</si>
  <si>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</si>
  <si>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</si>
  <si>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</si>
  <si>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</si>
  <si>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</si>
  <si>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</si>
  <si>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</si>
  <si>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</si>
  <si>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</si>
  <si>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</si>
  <si>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</si>
  <si>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</si>
  <si>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</si>
  <si>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</si>
  <si>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</si>
  <si>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</si>
  <si>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</si>
  <si>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</si>
  <si>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</si>
  <si>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</si>
  <si>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</si>
  <si>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</si>
  <si>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</si>
  <si>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</si>
  <si>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</si>
  <si>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</si>
  <si>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</si>
  <si>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</si>
  <si>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</si>
  <si>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</si>
  <si>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</si>
  <si>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</si>
  <si>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</si>
  <si>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</si>
  <si>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</si>
  <si>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</si>
  <si>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</si>
  <si>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</si>
  <si>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</si>
  <si>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</si>
  <si>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</si>
  <si>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</si>
  <si>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</si>
  <si>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</si>
  <si>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</si>
  <si>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</si>
  <si>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</si>
  <si>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</si>
  <si>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</si>
  <si>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</si>
  <si>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</si>
  <si>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</si>
  <si>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</si>
  <si>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</si>
  <si>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</si>
  <si>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</si>
  <si>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</si>
  <si>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</si>
  <si>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</si>
  <si>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</si>
  <si>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</si>
  <si>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</si>
  <si>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</si>
  <si>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</si>
  <si>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</si>
  <si>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</si>
  <si>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</si>
  <si>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</si>
  <si>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</si>
  <si>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</si>
  <si>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</si>
  <si>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</si>
  <si>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</si>
  <si>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</si>
  <si>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</si>
  <si>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</si>
  <si>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</si>
  <si>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</si>
  <si>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</si>
  <si>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</si>
  <si>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</si>
  <si>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</si>
  <si>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</si>
  <si>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</si>
  <si>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</si>
  <si>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</si>
  <si>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</si>
  <si>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</si>
  <si>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</si>
  <si>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</si>
  <si>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</si>
  <si>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</si>
  <si>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</si>
  <si>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</si>
  <si>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</si>
  <si>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</si>
  <si>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</si>
  <si>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</si>
  <si>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</si>
  <si>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</si>
  <si>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</si>
  <si>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</si>
  <si>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</si>
  <si>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</si>
  <si>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</si>
  <si>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</si>
  <si>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</si>
  <si>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</si>
  <si>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</si>
  <si>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</si>
  <si>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</si>
  <si>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</si>
  <si>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</si>
  <si>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</si>
  <si>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</si>
  <si>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</si>
  <si>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</si>
  <si>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</si>
  <si>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</si>
  <si>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</si>
  <si>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</si>
  <si>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</si>
  <si>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</si>
  <si>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</si>
  <si>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</si>
  <si>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</si>
  <si>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</si>
  <si>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</si>
  <si>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</si>
  <si>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</si>
  <si>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</si>
  <si>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</si>
  <si>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</si>
  <si>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</si>
  <si>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</si>
  <si>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</si>
  <si>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</si>
  <si>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</si>
  <si>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</si>
  <si>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</si>
  <si>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</si>
  <si>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</si>
  <si>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</si>
  <si>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</si>
  <si>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</si>
  <si>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</si>
  <si>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</si>
  <si>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</si>
  <si>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</si>
  <si>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</si>
  <si>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</si>
  <si>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</si>
  <si>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</si>
  <si>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</si>
  <si>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</si>
  <si>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</si>
  <si>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</si>
  <si>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</si>
  <si>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</si>
  <si>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</si>
  <si>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</si>
  <si>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</si>
  <si>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</si>
  <si>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</si>
  <si>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</si>
  <si>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</si>
  <si>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</si>
  <si>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</si>
  <si>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</si>
  <si>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</si>
  <si>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</si>
  <si>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</si>
  <si>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</si>
  <si>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</si>
  <si>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</si>
  <si>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</si>
  <si>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</si>
  <si>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</si>
  <si>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</si>
  <si>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</si>
  <si>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</si>
  <si>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</si>
  <si>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</si>
  <si>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</si>
  <si>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</si>
  <si>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</si>
  <si>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</si>
  <si>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</si>
  <si>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</si>
  <si>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</si>
  <si>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</si>
  <si>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</si>
  <si>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</si>
  <si>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</si>
  <si>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</si>
  <si>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</si>
  <si>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</si>
  <si>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</si>
  <si>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</si>
  <si>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</si>
  <si>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</si>
  <si>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</si>
  <si>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</si>
  <si>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</si>
  <si>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</si>
  <si>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</si>
  <si>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</si>
  <si>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</si>
  <si>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</si>
  <si>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</si>
  <si>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</si>
  <si>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</si>
  <si>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</si>
  <si>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</si>
  <si>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</si>
  <si>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</si>
  <si>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</si>
  <si>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</si>
  <si>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</si>
  <si>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</si>
  <si>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</si>
  <si>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</si>
  <si>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</si>
  <si>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</si>
  <si>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</si>
  <si>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</si>
  <si>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</si>
  <si>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</si>
  <si>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</si>
  <si>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</si>
  <si>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</si>
  <si>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</si>
  <si>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</si>
  <si>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</si>
  <si>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</si>
  <si>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</si>
  <si>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</si>
  <si>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</si>
  <si>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</si>
  <si>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</si>
  <si>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</si>
  <si>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</si>
  <si>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</si>
  <si>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</si>
  <si>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</si>
  <si>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</si>
  <si>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</si>
  <si>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</si>
  <si>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</si>
  <si>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</si>
  <si>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</si>
  <si>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</si>
  <si>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</si>
  <si>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</si>
  <si>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</si>
  <si>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</si>
  <si>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</si>
  <si>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</si>
  <si>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</si>
  <si>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</si>
  <si>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</si>
  <si>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</si>
  <si>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</si>
  <si>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</si>
  <si>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</si>
  <si>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</si>
  <si>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</si>
  <si>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</si>
  <si>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</si>
  <si>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</si>
  <si>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</si>
  <si>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</si>
  <si>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</si>
  <si>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</si>
  <si>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</si>
  <si>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</si>
  <si>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</si>
  <si>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</si>
  <si>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</si>
  <si>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</si>
  <si>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</si>
  <si>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</si>
  <si>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</si>
  <si>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</si>
  <si>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</si>
  <si>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</si>
  <si>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</si>
  <si>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</si>
  <si>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</si>
  <si>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</si>
  <si>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</si>
  <si>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</si>
  <si>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</si>
  <si>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</si>
  <si>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</si>
  <si>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</si>
  <si>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</si>
  <si>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</si>
  <si>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</si>
  <si>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</si>
  <si>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</si>
  <si>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</si>
  <si>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</si>
  <si>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</si>
  <si>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</si>
  <si>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</si>
  <si>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</si>
  <si>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</si>
  <si>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</si>
  <si>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</si>
  <si>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</si>
  <si>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</si>
  <si>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</si>
  <si>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</si>
  <si>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</si>
  <si>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</si>
  <si>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</si>
  <si>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</si>
  <si>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</si>
  <si>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</si>
  <si>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</si>
  <si>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</si>
  <si>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</si>
  <si>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</si>
  <si>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</si>
  <si>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</si>
  <si>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</si>
  <si>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</si>
  <si>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</si>
  <si>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</si>
  <si>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</si>
  <si>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</si>
  <si>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</si>
  <si>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</si>
  <si>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</si>
  <si>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</si>
  <si>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</si>
  <si>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</si>
  <si>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</si>
  <si>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</si>
  <si>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</si>
  <si>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</si>
  <si>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</si>
  <si>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</si>
  <si>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</si>
  <si>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</si>
  <si>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</si>
  <si>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</si>
  <si>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</si>
  <si>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</si>
  <si>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</si>
  <si>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</si>
  <si>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</si>
  <si>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</si>
  <si>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</si>
  <si>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</si>
  <si>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</si>
  <si>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</si>
  <si>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</si>
  <si>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</si>
  <si>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</si>
  <si>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</si>
  <si>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</si>
  <si>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</si>
  <si>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</si>
  <si>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</si>
  <si>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</si>
  <si>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</si>
  <si>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</si>
  <si>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</si>
  <si>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</si>
  <si>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</si>
  <si>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</si>
  <si>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</si>
  <si>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</si>
  <si>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</si>
  <si>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</si>
  <si>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</si>
  <si>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</si>
  <si>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</si>
  <si>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</si>
  <si>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</si>
  <si>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</si>
  <si>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</si>
  <si>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</si>
  <si>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</si>
  <si>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</si>
  <si>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</si>
  <si>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</si>
  <si>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</si>
  <si>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</si>
  <si>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</si>
  <si>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</si>
  <si>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</si>
  <si>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</si>
  <si>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</si>
  <si>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</si>
  <si>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</si>
  <si>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</si>
  <si>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</si>
  <si>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</si>
  <si>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</si>
  <si>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</si>
  <si>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</si>
  <si>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</si>
  <si>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</si>
  <si>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</si>
  <si>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</si>
  <si>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</si>
  <si>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</si>
  <si>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</si>
  <si>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</si>
  <si>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</si>
  <si>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</si>
  <si>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</si>
  <si>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</si>
  <si>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</si>
  <si>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</si>
  <si>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</si>
  <si>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</si>
  <si>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</si>
  <si>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</si>
  <si>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</si>
  <si>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</si>
  <si>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</si>
  <si>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</si>
  <si>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</si>
  <si>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</si>
  <si>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</si>
  <si>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</si>
  <si>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</si>
  <si>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</si>
  <si>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</si>
  <si>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</si>
  <si>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</si>
  <si>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</si>
  <si>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</si>
  <si>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</si>
  <si>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</si>
  <si>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</si>
  <si>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</si>
  <si>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</si>
  <si>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</si>
  <si>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</si>
  <si>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</si>
  <si>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</si>
  <si>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</si>
  <si>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</si>
  <si>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</si>
  <si>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</si>
  <si>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</si>
  <si>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</si>
  <si>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</si>
  <si>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</si>
  <si>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</si>
  <si>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</si>
  <si>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</si>
  <si>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</si>
  <si>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</si>
  <si>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</si>
  <si>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</si>
  <si>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</si>
  <si>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</si>
  <si>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</si>
  <si>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</si>
  <si>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</si>
  <si>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</si>
  <si>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</si>
  <si>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</si>
  <si>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</si>
  <si>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</si>
  <si>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</si>
  <si>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</si>
  <si>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</si>
  <si>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</si>
  <si>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</si>
  <si>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</si>
  <si>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</si>
  <si>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</si>
  <si>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</si>
  <si>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</si>
  <si>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</si>
  <si>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</si>
  <si>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</si>
  <si>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</si>
  <si>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</si>
  <si>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</si>
  <si>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</si>
  <si>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</si>
  <si>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</si>
  <si>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</si>
  <si>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</si>
  <si>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</si>
  <si>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</si>
  <si>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</si>
  <si>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</si>
  <si>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</si>
  <si>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</si>
  <si>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</si>
  <si>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</si>
  <si>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</si>
  <si>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</si>
  <si>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</si>
  <si>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</si>
  <si>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</si>
  <si>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</si>
  <si>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</si>
  <si>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</si>
  <si>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</si>
  <si>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</si>
  <si>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</si>
  <si>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</si>
  <si>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</si>
  <si>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</si>
  <si>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</si>
  <si>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</si>
  <si>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</si>
  <si>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</si>
  <si>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</si>
  <si>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</si>
  <si>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</si>
  <si>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</si>
  <si>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</si>
  <si>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</si>
  <si>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</si>
  <si>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</si>
  <si>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</si>
  <si>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</si>
  <si>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</si>
  <si>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</si>
  <si>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</si>
  <si>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</si>
  <si>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</si>
  <si>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</si>
  <si>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</si>
  <si>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</si>
  <si>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</si>
  <si>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</si>
  <si>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</si>
  <si>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</si>
  <si>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</si>
  <si>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</si>
  <si>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</si>
  <si>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</si>
  <si>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</si>
  <si>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</si>
  <si>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</si>
  <si>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</si>
  <si>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</si>
  <si>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</si>
  <si>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</si>
  <si>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</si>
  <si>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</si>
  <si>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</si>
  <si>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</si>
  <si>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</si>
  <si>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</si>
  <si>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</si>
  <si>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</si>
  <si>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</si>
  <si>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</si>
  <si>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</si>
  <si>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</si>
  <si>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</si>
  <si>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</si>
  <si>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</si>
  <si>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</si>
  <si>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</si>
  <si>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</si>
  <si>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</si>
  <si>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</si>
  <si>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</si>
  <si>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</si>
  <si>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</si>
  <si>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</si>
  <si>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</si>
  <si>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</si>
  <si>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</si>
  <si>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</si>
  <si>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</si>
  <si>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</si>
  <si>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</si>
  <si>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</si>
  <si>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</si>
  <si>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</si>
  <si>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</si>
  <si>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</si>
  <si>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</si>
  <si>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</si>
  <si>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</si>
  <si>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</si>
  <si>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</si>
  <si>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</si>
  <si>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</si>
  <si>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</si>
  <si>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</si>
  <si>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</si>
  <si>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</si>
  <si>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</si>
  <si>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</si>
  <si>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</si>
  <si>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</si>
  <si>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</si>
  <si>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</si>
  <si>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</si>
  <si>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</si>
  <si>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</si>
  <si>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</si>
  <si>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</si>
  <si>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</si>
  <si>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</si>
  <si>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</si>
  <si>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</si>
  <si>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</si>
  <si>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</si>
  <si>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</si>
  <si>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</si>
  <si>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</si>
  <si>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</si>
  <si>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</si>
  <si>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</si>
  <si>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</si>
  <si>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</si>
  <si>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</si>
  <si>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</si>
  <si>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</si>
  <si>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</si>
  <si>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</si>
  <si>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</si>
  <si>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</si>
  <si>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</si>
  <si>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</si>
  <si>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</si>
  <si>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</si>
  <si>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</si>
  <si>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</si>
  <si>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</si>
  <si>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</si>
  <si>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</si>
  <si>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</si>
  <si>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</si>
  <si>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</si>
  <si>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</si>
  <si>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</si>
  <si>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</si>
  <si>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</si>
  <si>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</si>
  <si>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</si>
  <si>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</si>
  <si>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</si>
  <si>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</si>
  <si>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</si>
  <si>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</si>
  <si>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</si>
  <si>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</si>
  <si>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</si>
  <si>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</si>
  <si>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</si>
  <si>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</si>
  <si>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</si>
  <si>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</si>
  <si>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</si>
  <si>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</si>
  <si>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</si>
  <si>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</si>
  <si>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</si>
  <si>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</si>
  <si>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</si>
  <si>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</si>
  <si>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</si>
  <si>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</si>
  <si>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</si>
  <si>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</si>
  <si>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</si>
  <si>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</si>
  <si>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</si>
  <si>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</si>
  <si>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</si>
  <si>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</si>
  <si>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</si>
  <si>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</si>
  <si>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</si>
  <si>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</si>
  <si>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</si>
  <si>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</si>
  <si>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</si>
  <si>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</si>
  <si>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</si>
  <si>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</si>
  <si>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</si>
  <si>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</si>
  <si>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</si>
  <si>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</si>
  <si>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</si>
  <si>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</si>
  <si>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</si>
  <si>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</si>
  <si>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</si>
  <si>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</si>
  <si>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</si>
  <si>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</si>
  <si>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</si>
  <si>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</si>
  <si>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</si>
  <si>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</si>
  <si>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</si>
  <si>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</si>
  <si>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</si>
  <si>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</si>
  <si>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</si>
  <si>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</si>
  <si>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</si>
  <si>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</si>
  <si>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</si>
  <si>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</si>
  <si>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</si>
  <si>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</si>
  <si>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</si>
  <si>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</si>
  <si>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</si>
  <si>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</si>
  <si>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</si>
  <si>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</si>
  <si>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</si>
  <si>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</si>
  <si>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</si>
  <si>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</si>
  <si>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</si>
  <si>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</si>
  <si>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</si>
  <si>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</si>
  <si>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</si>
  <si>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</si>
  <si>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</si>
  <si>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</si>
  <si>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</si>
  <si>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</si>
  <si>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</si>
  <si>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</si>
  <si>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</si>
  <si>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</si>
  <si>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</si>
  <si>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</si>
  <si>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</si>
  <si>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</si>
  <si>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</si>
  <si>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</si>
  <si>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</si>
  <si>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</si>
  <si>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</si>
  <si>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</si>
  <si>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</si>
  <si>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</si>
  <si>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</si>
  <si>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</si>
  <si>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</si>
  <si>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</si>
  <si>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</si>
  <si>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</si>
  <si>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</si>
  <si>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</si>
  <si>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</si>
  <si>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</si>
  <si>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</si>
  <si>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</si>
  <si>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</si>
  <si>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</si>
  <si>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</si>
  <si>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</si>
  <si>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</si>
  <si>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</si>
  <si>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</si>
  <si>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</si>
  <si>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</si>
  <si>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</si>
  <si>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</si>
  <si>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</si>
  <si>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</si>
  <si>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</si>
  <si>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</si>
  <si>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</si>
  <si>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</si>
  <si>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</si>
  <si>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</si>
  <si>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</si>
  <si>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</si>
  <si>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</si>
  <si>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</si>
  <si>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</si>
  <si>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</si>
  <si>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</si>
  <si>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</si>
  <si>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</si>
  <si>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</si>
  <si>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</si>
  <si>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</si>
  <si>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</si>
  <si>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</si>
  <si>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</si>
  <si>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</si>
  <si>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</si>
  <si>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</si>
  <si>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</si>
  <si>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</si>
  <si>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</si>
  <si>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</si>
  <si>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</si>
  <si>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</si>
  <si>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</si>
  <si>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</si>
  <si>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</si>
  <si>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</si>
  <si>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</si>
  <si>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</si>
  <si>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</si>
  <si>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</si>
  <si>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</si>
  <si>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</si>
  <si>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</si>
  <si>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</si>
  <si>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</si>
  <si>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</si>
  <si>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</si>
  <si>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</si>
  <si>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</si>
  <si>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</si>
  <si>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</si>
  <si>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</si>
  <si>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</si>
  <si>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</si>
  <si>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</si>
  <si>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</si>
  <si>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</si>
  <si>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</si>
  <si>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</si>
  <si>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</si>
  <si>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</si>
  <si>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</si>
  <si>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</si>
  <si>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</si>
  <si>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</si>
  <si>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</si>
  <si>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</si>
  <si>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</si>
  <si>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</si>
  <si>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</si>
  <si>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</si>
  <si>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</si>
  <si>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</si>
  <si>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</si>
  <si>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</si>
  <si>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</si>
  <si>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</si>
  <si>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</si>
  <si>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</si>
  <si>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</si>
  <si>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</si>
  <si>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</si>
  <si>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</si>
  <si>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</si>
  <si>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</si>
  <si>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</si>
  <si>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</si>
  <si>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</si>
  <si>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</si>
  <si>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</si>
  <si>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</si>
  <si>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</si>
  <si>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</si>
  <si>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</si>
  <si>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</si>
  <si>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</si>
  <si>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</si>
  <si>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</si>
  <si>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</si>
  <si>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</si>
  <si>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</si>
  <si>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</si>
  <si>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</si>
  <si>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</si>
  <si>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</si>
  <si>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</si>
  <si>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</si>
  <si>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</si>
  <si>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</si>
  <si>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</si>
  <si>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</si>
  <si>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</si>
  <si>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</si>
  <si>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</si>
  <si>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</si>
  <si>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</si>
  <si>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</si>
  <si>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</si>
  <si>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</si>
  <si>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</si>
  <si>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</si>
  <si>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</si>
  <si>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</si>
  <si>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</si>
  <si>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</si>
  <si>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</si>
  <si>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</si>
  <si>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</si>
  <si>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</si>
  <si>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</si>
  <si>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</si>
  <si>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</si>
  <si>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</si>
  <si>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</si>
  <si>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</si>
  <si>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</si>
  <si>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</si>
  <si>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</si>
  <si>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</si>
  <si>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</si>
  <si>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</si>
  <si>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</si>
  <si>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</si>
  <si>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</si>
  <si>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</si>
  <si>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</si>
  <si>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</si>
  <si>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</si>
  <si>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</si>
  <si>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</si>
  <si>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</si>
  <si>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</si>
  <si>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</si>
  <si>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</si>
  <si>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</si>
  <si>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</si>
  <si>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</si>
  <si>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</si>
  <si>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</si>
  <si>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</si>
  <si>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</si>
  <si>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</si>
  <si>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</si>
  <si>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</si>
  <si>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</si>
  <si>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</si>
  <si>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</si>
  <si>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</si>
  <si>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</si>
  <si>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</si>
  <si>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</si>
  <si>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</si>
  <si>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</si>
  <si>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</si>
  <si>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</si>
  <si>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</si>
  <si>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</si>
  <si>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</si>
  <si>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</si>
  <si>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</si>
  <si>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</si>
  <si>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</si>
  <si>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</si>
  <si>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</si>
  <si>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</si>
  <si>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</si>
  <si>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</si>
  <si>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</si>
  <si>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</si>
  <si>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</si>
  <si>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</si>
  <si>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</si>
  <si>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</si>
  <si>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</si>
  <si>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</si>
  <si>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</si>
  <si>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</si>
  <si>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</si>
  <si>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</si>
  <si>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</si>
  <si>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</si>
  <si>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</si>
  <si>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</si>
  <si>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</si>
  <si>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</si>
  <si>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</si>
  <si>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</si>
  <si>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</si>
  <si>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</si>
  <si>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</si>
  <si>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</si>
  <si>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</si>
  <si>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</si>
  <si>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</si>
  <si>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</si>
  <si>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</si>
  <si>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</si>
  <si>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</si>
  <si>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</si>
  <si>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</si>
  <si>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</si>
  <si>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</si>
  <si>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</si>
  <si>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</si>
  <si>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</si>
  <si>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</si>
  <si>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</si>
  <si>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</si>
  <si>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</si>
  <si>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</si>
  <si>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</si>
  <si>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</si>
  <si>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</si>
  <si>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</si>
  <si>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</si>
  <si>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</si>
  <si>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</si>
  <si>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</si>
  <si>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</si>
  <si>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</si>
  <si>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</si>
  <si>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</si>
  <si>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</si>
  <si>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</si>
  <si>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</si>
  <si>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</si>
  <si>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</si>
  <si>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</si>
  <si>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</si>
  <si>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</si>
  <si>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</si>
  <si>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</si>
  <si>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</si>
  <si>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</si>
  <si>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</si>
  <si>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</si>
  <si>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</si>
  <si>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</si>
  <si>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</si>
  <si>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</si>
  <si>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</si>
  <si>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</si>
  <si>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</si>
  <si>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</si>
  <si>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</si>
  <si>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</si>
  <si>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</si>
  <si>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</si>
  <si>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</si>
  <si>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</si>
  <si>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</si>
  <si>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</si>
  <si>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</si>
  <si>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</si>
  <si>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</si>
  <si>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</si>
  <si>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</si>
  <si>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</si>
  <si>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</si>
  <si>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</si>
  <si>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</si>
  <si>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</si>
  <si>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</si>
  <si>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</si>
  <si>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</si>
  <si>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</si>
  <si>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</si>
  <si>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</si>
  <si>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</si>
  <si>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</si>
  <si>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</si>
  <si>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</si>
  <si>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</si>
  <si>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</si>
  <si>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</si>
  <si>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</si>
  <si>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</si>
  <si>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</si>
  <si>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</si>
  <si>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</si>
  <si>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</si>
  <si>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</si>
  <si>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</si>
  <si>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</si>
  <si>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</si>
  <si>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</si>
  <si>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</si>
  <si>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</si>
  <si>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</si>
  <si>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</si>
  <si>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</si>
  <si>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</si>
  <si>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</si>
  <si>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</si>
  <si>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</si>
  <si>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</si>
  <si>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</si>
  <si>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</si>
  <si>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</si>
  <si>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</si>
  <si>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</si>
  <si>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</si>
  <si>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</si>
  <si>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</si>
  <si>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</si>
  <si>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</si>
  <si>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</si>
  <si>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</si>
  <si>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</si>
  <si>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</si>
  <si>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</si>
  <si>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</si>
  <si>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</si>
  <si>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</si>
  <si>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</si>
  <si>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</si>
  <si>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</si>
  <si>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</si>
  <si>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</si>
  <si>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</si>
  <si>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</si>
  <si>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</si>
  <si>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</si>
  <si>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</si>
  <si>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</si>
  <si>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</si>
  <si>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</si>
  <si>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</si>
  <si>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</si>
  <si>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</si>
  <si>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</si>
  <si>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</si>
  <si>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</si>
  <si>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</si>
  <si>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</si>
  <si>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</si>
  <si>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</si>
  <si>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</si>
  <si>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</si>
  <si>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</si>
  <si>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</si>
  <si>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</si>
  <si>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</si>
  <si>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</si>
  <si>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</si>
  <si>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</si>
  <si>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</si>
  <si>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</si>
  <si>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</si>
  <si>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</si>
  <si>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</si>
  <si>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</si>
  <si>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</si>
  <si>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</si>
  <si>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</si>
  <si>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</si>
  <si>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</si>
  <si>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</si>
  <si>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</si>
  <si>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</si>
  <si>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</si>
  <si>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</si>
  <si>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</si>
  <si>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</si>
  <si>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</si>
  <si>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</si>
  <si>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</si>
  <si>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</si>
  <si>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</si>
  <si>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</si>
  <si>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</si>
  <si>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</si>
  <si>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</si>
  <si>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</si>
  <si>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</si>
  <si>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</si>
  <si>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</si>
  <si>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</si>
  <si>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</si>
  <si>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</si>
  <si>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</si>
  <si>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</si>
  <si>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</si>
  <si>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</si>
  <si>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</si>
  <si>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</si>
  <si>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</si>
  <si>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</si>
  <si>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</si>
  <si>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</si>
  <si>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</si>
  <si>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</si>
  <si>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</si>
  <si>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</si>
  <si>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</si>
  <si>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</si>
  <si>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</si>
  <si>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</si>
  <si>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</si>
  <si>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</si>
  <si>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</si>
  <si>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</si>
  <si>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</si>
  <si>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</si>
  <si>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</si>
  <si>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</si>
  <si>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</si>
  <si>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</si>
  <si>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</si>
  <si>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</si>
  <si>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</si>
  <si>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</si>
  <si>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</si>
  <si>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</si>
  <si>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</si>
  <si>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</si>
  <si>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</si>
  <si>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</si>
  <si>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</si>
  <si>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</si>
  <si>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</si>
  <si>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</si>
  <si>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</si>
  <si>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</si>
  <si>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</si>
  <si>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</si>
  <si>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</si>
  <si>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</si>
  <si>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</si>
  <si>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</si>
  <si>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</si>
  <si>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</si>
  <si>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</si>
  <si>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</si>
  <si>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</si>
  <si>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</si>
  <si>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</si>
  <si>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</si>
  <si>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</si>
  <si>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</si>
  <si>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</si>
  <si>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</si>
  <si>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</si>
  <si>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</si>
  <si>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</si>
  <si>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</si>
  <si>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</si>
  <si>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</si>
  <si>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</si>
  <si>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</si>
  <si>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</si>
  <si>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</si>
  <si>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</si>
  <si>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</si>
  <si>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</si>
  <si>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</si>
  <si>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</si>
  <si>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</si>
  <si>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</si>
  <si>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</si>
  <si>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</si>
  <si>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</si>
  <si>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</si>
  <si>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</si>
  <si>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</si>
  <si>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</si>
  <si>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</si>
  <si>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</si>
  <si>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</si>
  <si>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</si>
  <si>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</si>
  <si>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</si>
  <si>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</si>
  <si>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</si>
  <si>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</si>
  <si>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</si>
  <si>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</si>
  <si>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</si>
  <si>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</si>
  <si>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</si>
  <si>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</si>
  <si>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</si>
  <si>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</si>
  <si>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</si>
  <si>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</si>
  <si>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</si>
  <si>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</si>
  <si>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</si>
  <si>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</si>
  <si>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</si>
  <si>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</si>
  <si>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</si>
  <si>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</si>
  <si>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</si>
  <si>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</si>
  <si>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</si>
  <si>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</si>
  <si>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</si>
  <si>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</si>
  <si>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</si>
  <si>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</si>
  <si>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</si>
  <si>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</si>
  <si>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</si>
  <si>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</si>
  <si>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</si>
  <si>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</si>
  <si>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</si>
  <si>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</si>
  <si>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</si>
  <si>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</si>
  <si>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</si>
  <si>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</si>
  <si>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</si>
  <si>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</si>
  <si>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</si>
  <si>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</si>
  <si>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</si>
  <si>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</si>
  <si>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</si>
  <si>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</si>
  <si>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</si>
  <si>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</si>
  <si>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</si>
  <si>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</si>
  <si>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</si>
  <si>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</si>
  <si>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</si>
  <si>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</si>
  <si>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</si>
  <si>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</si>
  <si>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</si>
  <si>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</si>
  <si>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</si>
  <si>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</si>
  <si>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</si>
  <si>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</si>
  <si>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</si>
  <si>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</si>
  <si>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</si>
  <si>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</si>
  <si>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</si>
  <si>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</si>
  <si>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</si>
  <si>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</si>
  <si>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</si>
  <si>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</si>
  <si>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</si>
  <si>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</si>
  <si>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</si>
  <si>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</si>
  <si>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</si>
  <si>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</si>
  <si>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</si>
  <si>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</si>
  <si>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</si>
  <si>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</si>
  <si>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</si>
  <si>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</si>
  <si>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</si>
  <si>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</si>
  <si>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</si>
  <si>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</si>
  <si>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</si>
  <si>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</si>
  <si>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</si>
  <si>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</si>
  <si>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</si>
  <si>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</si>
  <si>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</si>
  <si>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</si>
  <si>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</si>
  <si>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</si>
  <si>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</si>
  <si>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</si>
  <si>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</si>
  <si>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</si>
  <si>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</si>
  <si>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</si>
  <si>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</si>
  <si>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</si>
  <si>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</si>
  <si>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</si>
  <si>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</si>
  <si>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</si>
  <si>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</si>
  <si>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</si>
  <si>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</si>
  <si>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</si>
  <si>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</si>
  <si>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</si>
  <si>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</si>
  <si>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</si>
  <si>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</si>
  <si>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</si>
  <si>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</si>
  <si>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</si>
  <si>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</si>
  <si>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</si>
  <si>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</si>
  <si>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</si>
  <si>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</si>
  <si>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</si>
  <si>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</si>
  <si>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</si>
  <si>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</si>
  <si>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</si>
  <si>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</si>
  <si>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</si>
  <si>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</si>
  <si>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</si>
  <si>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</si>
  <si>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</si>
  <si>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</si>
  <si>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</si>
  <si>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</si>
  <si>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</si>
  <si>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</si>
  <si>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</si>
  <si>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</si>
  <si>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</si>
  <si>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</si>
  <si>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</si>
  <si>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</si>
  <si>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</si>
  <si>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</si>
  <si>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</si>
  <si>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</si>
  <si>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</si>
  <si>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</si>
  <si>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</si>
  <si>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</si>
  <si>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</si>
  <si>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</si>
  <si>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</si>
  <si>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</si>
  <si>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</si>
  <si>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</si>
  <si>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</si>
  <si>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</si>
  <si>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</si>
  <si>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</si>
  <si>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</si>
  <si>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</si>
  <si>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</si>
  <si>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</si>
  <si>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</si>
  <si>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</si>
  <si>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</si>
  <si>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</si>
  <si>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</si>
  <si>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</si>
  <si>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</si>
  <si>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</si>
  <si>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</si>
  <si>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</si>
  <si>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</si>
  <si>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</si>
  <si>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</si>
  <si>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</si>
  <si>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</si>
  <si>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</si>
  <si>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</si>
  <si>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</si>
  <si>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</si>
  <si>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</si>
  <si>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</si>
  <si>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</si>
  <si>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</si>
  <si>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</si>
  <si>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</si>
  <si>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</si>
  <si>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</si>
  <si>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</si>
  <si>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</si>
  <si>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</si>
  <si>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</si>
  <si>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</si>
  <si>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</si>
  <si>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</si>
  <si>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</si>
  <si>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</si>
  <si>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</si>
  <si>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</si>
  <si>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</si>
  <si>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</si>
  <si>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</si>
  <si>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</si>
  <si>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</si>
  <si>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</si>
  <si>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</si>
  <si>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</si>
  <si>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</si>
  <si>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</si>
  <si>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</si>
  <si>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</si>
  <si>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</si>
  <si>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</si>
  <si>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</si>
  <si>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</si>
  <si>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</si>
  <si>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</si>
  <si>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</si>
  <si>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</si>
  <si>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</si>
  <si>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</si>
  <si>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</si>
  <si>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</si>
  <si>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</si>
  <si>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</si>
  <si>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</si>
  <si>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</si>
  <si>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</si>
  <si>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</si>
  <si>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</si>
  <si>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</si>
  <si>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</si>
  <si>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</si>
  <si>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</si>
  <si>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</si>
  <si>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</si>
  <si>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</si>
  <si>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</si>
  <si>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</si>
  <si>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</si>
  <si>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</si>
  <si>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</si>
  <si>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</si>
  <si>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</si>
  <si>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</si>
  <si>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</si>
  <si>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</si>
  <si>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</si>
  <si>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</si>
  <si>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</si>
  <si>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</si>
  <si>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</si>
  <si>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</si>
  <si>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</si>
  <si>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</si>
  <si>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</si>
  <si>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</si>
  <si>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</si>
  <si>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</si>
  <si>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</si>
  <si>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</si>
  <si>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</si>
  <si>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</si>
  <si>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</si>
  <si>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</si>
  <si>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</si>
  <si>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</si>
  <si>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</si>
  <si>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</si>
  <si>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</si>
  <si>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</si>
  <si>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</si>
  <si>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</si>
  <si>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</si>
  <si>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</si>
  <si>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</si>
  <si>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</si>
  <si>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</si>
  <si>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</si>
  <si>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</si>
  <si>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</si>
  <si>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</si>
  <si>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</si>
  <si>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</si>
  <si>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</si>
  <si>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</si>
  <si>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</si>
  <si>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</si>
  <si>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</si>
  <si>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</si>
  <si>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</si>
  <si>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</si>
  <si>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</si>
  <si>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</si>
  <si>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</si>
  <si>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</si>
  <si>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</si>
  <si>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</si>
  <si>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</si>
  <si>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</si>
  <si>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</si>
  <si>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</si>
  <si>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</si>
  <si>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</si>
  <si>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</si>
  <si>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</si>
  <si>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</si>
  <si>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</si>
  <si>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</si>
  <si>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</si>
  <si>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</si>
  <si>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</si>
  <si>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</si>
  <si>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</si>
  <si>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</si>
  <si>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</si>
  <si>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</si>
  <si>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</si>
  <si>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</si>
  <si>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</si>
  <si>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</si>
  <si>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</si>
  <si>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</si>
  <si>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</si>
  <si>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</si>
  <si>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</si>
  <si>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</si>
  <si>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</si>
  <si>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</si>
  <si>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</si>
  <si>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</si>
  <si>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</si>
  <si>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</si>
  <si>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</si>
  <si>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</si>
  <si>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</si>
  <si>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</si>
  <si>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</si>
  <si>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</si>
  <si>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</si>
  <si>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</si>
  <si>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</si>
  <si>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</si>
  <si>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</si>
  <si>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</si>
  <si>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</si>
  <si>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</si>
  <si>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</si>
  <si>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</si>
  <si>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</si>
  <si>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</si>
  <si>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</si>
  <si>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</si>
  <si>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</si>
  <si>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</si>
  <si>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</si>
  <si>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</si>
  <si>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</si>
  <si>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</si>
  <si>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</si>
  <si>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</si>
  <si>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</si>
  <si>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</si>
  <si>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</si>
  <si>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</si>
  <si>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</si>
  <si>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</si>
  <si>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</si>
  <si>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</si>
  <si>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</si>
  <si>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</si>
  <si>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</si>
  <si>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</si>
  <si>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</si>
  <si>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</si>
  <si>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</si>
  <si>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</si>
  <si>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</si>
  <si>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</si>
  <si>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</si>
  <si>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</si>
  <si>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</si>
  <si>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</si>
  <si>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</si>
  <si>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</si>
  <si>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</si>
  <si>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</si>
  <si>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</si>
  <si>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</si>
  <si>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</si>
  <si>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</si>
  <si>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</si>
  <si>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</si>
  <si>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</si>
  <si>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</si>
  <si>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</si>
  <si>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</si>
  <si>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</si>
  <si>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</si>
  <si>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</si>
  <si>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</si>
  <si>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</si>
  <si>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</si>
  <si>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</si>
  <si>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</si>
  <si>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</si>
  <si>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</si>
  <si>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</si>
  <si>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</si>
  <si>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</si>
  <si>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</si>
  <si>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</si>
  <si>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</si>
  <si>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</si>
  <si>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</si>
  <si>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</si>
  <si>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</si>
  <si>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</si>
  <si>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</si>
  <si>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</si>
  <si>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</si>
  <si>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</si>
  <si>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</si>
  <si>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</si>
  <si>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</si>
  <si>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</si>
  <si>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</si>
  <si>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</si>
  <si>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</si>
  <si>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</si>
  <si>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</si>
  <si>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</si>
  <si>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</si>
  <si>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</si>
  <si>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</si>
  <si>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</si>
  <si>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</si>
  <si>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</si>
  <si>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</si>
  <si>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</si>
  <si>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</si>
  <si>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</si>
  <si>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</si>
  <si>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</si>
  <si>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</si>
  <si>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</si>
  <si>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</si>
  <si>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</si>
  <si>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</si>
  <si>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</si>
  <si>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</si>
  <si>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</si>
  <si>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</si>
  <si>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</si>
  <si>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</si>
  <si>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</si>
  <si>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</si>
  <si>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</si>
  <si>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</si>
  <si>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</si>
  <si>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</si>
  <si>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</si>
  <si>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</si>
  <si>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</si>
  <si>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</si>
  <si>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</si>
  <si>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</si>
  <si>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</si>
  <si>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</si>
  <si>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</si>
  <si>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</si>
  <si>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</si>
  <si>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</si>
  <si>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</si>
  <si>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</si>
  <si>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</si>
  <si>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</si>
  <si>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</si>
  <si>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</si>
  <si>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</si>
  <si>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</si>
  <si>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</si>
  <si>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</si>
  <si>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</si>
  <si>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</si>
  <si>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</si>
  <si>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</si>
  <si>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</si>
  <si>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</si>
  <si>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</si>
  <si>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</si>
  <si>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</si>
  <si>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</si>
  <si>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</si>
  <si>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</si>
  <si>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</si>
  <si>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</si>
  <si>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</si>
  <si>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</si>
  <si>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</si>
  <si>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</si>
  <si>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</si>
  <si>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</si>
  <si>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</si>
  <si>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</si>
  <si>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</si>
  <si>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</si>
  <si>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</si>
  <si>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</si>
  <si>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</si>
  <si>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</si>
  <si>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</si>
  <si>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</si>
  <si>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</si>
  <si>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</si>
  <si>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</si>
  <si>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</si>
  <si>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</si>
  <si>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</si>
  <si>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</si>
  <si>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</si>
  <si>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</si>
  <si>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</si>
  <si>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</si>
  <si>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</si>
  <si>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</si>
  <si>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</si>
  <si>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</si>
  <si>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</si>
  <si>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</si>
  <si>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</si>
  <si>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</si>
  <si>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</si>
  <si>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</si>
  <si>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</si>
  <si>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</si>
  <si>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</si>
  <si>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</si>
  <si>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</si>
  <si>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</si>
  <si>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</si>
  <si>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</si>
  <si>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</si>
  <si>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</si>
  <si>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</si>
  <si>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</si>
  <si>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</si>
  <si>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</si>
  <si>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</si>
  <si>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</si>
  <si>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</si>
  <si>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</si>
  <si>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</si>
  <si>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</si>
  <si>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</si>
  <si>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</si>
  <si>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</si>
  <si>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</si>
  <si>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</si>
  <si>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</si>
  <si>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</si>
  <si>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</si>
  <si>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</si>
  <si>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</si>
  <si>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</si>
  <si>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</si>
  <si>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</si>
  <si>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</si>
  <si>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</si>
  <si>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</si>
  <si>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</si>
  <si>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</si>
  <si>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</si>
  <si>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</si>
  <si>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</si>
  <si>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</si>
  <si>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</si>
  <si>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</si>
  <si>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</si>
  <si>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</si>
  <si>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</si>
  <si>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</si>
  <si>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</si>
  <si>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</si>
  <si>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</si>
  <si>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</si>
  <si>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</si>
  <si>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</si>
  <si>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</si>
  <si>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</si>
  <si>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</si>
  <si>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</si>
  <si>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</si>
  <si>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</si>
  <si>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</si>
  <si>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</si>
  <si>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</si>
  <si>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</si>
  <si>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</si>
  <si>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</si>
  <si>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</si>
  <si>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</si>
  <si>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</si>
  <si>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</si>
  <si>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</si>
  <si>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</si>
  <si>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</si>
  <si>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</si>
  <si>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</si>
  <si>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</si>
  <si>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</si>
  <si>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</si>
  <si>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</si>
  <si>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</si>
  <si>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</si>
  <si>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</si>
  <si>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</si>
  <si>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</si>
  <si>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</si>
  <si>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</si>
  <si>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</si>
  <si>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</si>
  <si>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</si>
  <si>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</si>
  <si>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</si>
  <si>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</si>
  <si>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</si>
  <si>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</si>
  <si>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</si>
  <si>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</si>
  <si>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</si>
  <si>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</si>
  <si>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</si>
  <si>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</si>
  <si>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</si>
  <si>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</si>
  <si>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</si>
  <si>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</si>
  <si>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</si>
  <si>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</si>
  <si>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</si>
  <si>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</si>
  <si>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</si>
  <si>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</si>
  <si>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</si>
  <si>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</si>
  <si>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</si>
  <si>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</si>
  <si>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</si>
  <si>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</si>
  <si>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</si>
  <si>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</si>
  <si>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</si>
  <si>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</si>
  <si>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</si>
  <si>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</si>
  <si>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</si>
  <si>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</si>
  <si>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</si>
  <si>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</si>
  <si>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</si>
  <si>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</si>
  <si>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</si>
  <si>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</si>
  <si>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</si>
  <si>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</si>
  <si>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</si>
  <si>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</si>
  <si>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</si>
  <si>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</si>
  <si>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</si>
  <si>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</si>
  <si>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</si>
  <si>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</si>
  <si>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</si>
  <si>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</si>
  <si>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</si>
  <si>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</si>
  <si>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</si>
  <si>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</si>
  <si>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</si>
  <si>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</si>
  <si>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</si>
  <si>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</si>
  <si>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</si>
  <si>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</si>
  <si>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</si>
  <si>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</si>
  <si>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</si>
  <si>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</si>
  <si>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</si>
  <si>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</si>
  <si>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</si>
  <si>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</si>
  <si>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</si>
  <si>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</si>
  <si>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</si>
  <si>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</si>
  <si>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</si>
  <si>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</si>
  <si>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</si>
  <si>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</si>
  <si>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</si>
  <si>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</si>
  <si>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</si>
  <si>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</si>
  <si>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</si>
  <si>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</si>
  <si>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</si>
  <si>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</si>
  <si>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</si>
  <si>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</si>
  <si>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</si>
  <si>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</si>
  <si>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</si>
  <si>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</si>
  <si>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</si>
  <si>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</si>
  <si>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</si>
  <si>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</si>
  <si>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</si>
  <si>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</si>
  <si>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</si>
  <si>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</si>
  <si>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</si>
  <si>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</si>
  <si>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</si>
  <si>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</si>
  <si>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</si>
  <si>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</si>
  <si>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</si>
  <si>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</si>
  <si>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</si>
  <si>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</si>
  <si>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</si>
  <si>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</si>
  <si>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</si>
  <si>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</si>
  <si>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</si>
  <si>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</si>
  <si>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</si>
  <si>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</si>
  <si>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</si>
  <si>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</si>
  <si>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</si>
  <si>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</si>
  <si>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</si>
  <si>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</si>
  <si>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</si>
  <si>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</si>
  <si>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</si>
  <si>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</si>
  <si>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</si>
  <si>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</si>
  <si>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</si>
  <si>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</si>
  <si>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</si>
  <si>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</si>
  <si>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</si>
  <si>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</si>
  <si>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</si>
  <si>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</si>
  <si>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</si>
  <si>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</si>
  <si>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</si>
  <si>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</si>
  <si>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</si>
  <si>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</si>
  <si>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</si>
  <si>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</si>
  <si>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</si>
  <si>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</si>
  <si>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</si>
  <si>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</si>
  <si>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</si>
  <si>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</si>
  <si>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</si>
  <si>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</si>
  <si>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</si>
  <si>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</si>
  <si>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</si>
  <si>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</si>
  <si>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</si>
  <si>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</si>
  <si>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</si>
  <si>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</si>
  <si>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</si>
  <si>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</si>
  <si>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</si>
  <si>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</si>
  <si>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</si>
  <si>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</si>
  <si>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</si>
  <si>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</si>
  <si>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</si>
  <si>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</si>
  <si>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</si>
  <si>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</si>
  <si>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</si>
  <si>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</si>
  <si>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</si>
  <si>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</si>
  <si>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</si>
  <si>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</si>
  <si>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</si>
  <si>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</si>
  <si>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</si>
  <si>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</si>
  <si>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</si>
  <si>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</si>
  <si>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</si>
  <si>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</si>
  <si>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</si>
  <si>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</si>
  <si>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</si>
  <si>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</si>
  <si>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</si>
  <si>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</si>
  <si>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</si>
  <si>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</si>
  <si>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</si>
  <si>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</si>
  <si>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</si>
  <si>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</si>
  <si>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</si>
  <si>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</si>
  <si>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</si>
  <si>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</si>
  <si>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</si>
  <si>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</si>
  <si>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</si>
  <si>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</si>
  <si>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</si>
  <si>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</si>
  <si>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</si>
  <si>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</si>
  <si>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</si>
  <si>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</si>
  <si>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</si>
  <si>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</si>
  <si>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</si>
  <si>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</si>
  <si>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</si>
  <si>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</si>
  <si>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</si>
  <si>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</si>
  <si>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</si>
  <si>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</si>
  <si>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</si>
  <si>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</si>
  <si>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</si>
  <si>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</si>
  <si>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</si>
  <si>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</si>
  <si>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</si>
  <si>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</si>
  <si>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</si>
  <si>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</si>
  <si>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</si>
  <si>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</si>
  <si>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</si>
  <si>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</si>
  <si>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</si>
  <si>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</si>
  <si>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</si>
  <si>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</si>
  <si>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</si>
  <si>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</si>
  <si>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</si>
  <si>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</si>
  <si>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</si>
  <si>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</si>
  <si>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</si>
  <si>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</si>
  <si>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</si>
  <si>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</si>
  <si>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</si>
  <si>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</si>
  <si>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</si>
  <si>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</si>
  <si>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</si>
  <si>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</si>
  <si>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</si>
  <si>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</si>
  <si>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</si>
  <si>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</si>
  <si>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</si>
  <si>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</si>
  <si>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</si>
  <si>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</si>
  <si>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</si>
  <si>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</si>
  <si>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</si>
  <si>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</si>
  <si>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</si>
  <si>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</si>
  <si>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</si>
  <si>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</si>
  <si>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</si>
  <si>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</si>
  <si>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</si>
  <si>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</si>
  <si>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</si>
  <si>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</si>
  <si>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</si>
  <si>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</si>
  <si>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</si>
  <si>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</si>
  <si>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</si>
  <si>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</si>
  <si>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</si>
  <si>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</si>
  <si>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</si>
  <si>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</si>
  <si>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</si>
  <si>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</si>
  <si>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</si>
  <si>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</si>
  <si>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</si>
  <si>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</si>
  <si>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</si>
  <si>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</si>
  <si>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</si>
  <si>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</si>
  <si>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</si>
  <si>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</si>
  <si>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</si>
  <si>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</si>
  <si>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</si>
  <si>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</si>
  <si>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</si>
  <si>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</si>
  <si>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</si>
  <si>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</si>
  <si>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</si>
  <si>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</si>
  <si>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</si>
  <si>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</si>
  <si>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</si>
  <si>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</si>
  <si>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</si>
  <si>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</si>
  <si>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</si>
  <si>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</si>
  <si>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</si>
  <si>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</si>
  <si>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</si>
  <si>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</si>
  <si>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</si>
  <si>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</si>
  <si>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</si>
  <si>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</si>
  <si>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</si>
  <si>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</si>
  <si>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</si>
  <si>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</si>
  <si>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</si>
  <si>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</si>
  <si>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</si>
  <si>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</si>
  <si>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</si>
  <si>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</si>
  <si>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</si>
  <si>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</si>
  <si>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</si>
  <si>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</si>
  <si>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</si>
  <si>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</si>
  <si>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</si>
  <si>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</si>
  <si>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</si>
  <si>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</si>
  <si>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</si>
  <si>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</si>
  <si>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</si>
  <si>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</si>
  <si>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</si>
  <si>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</si>
  <si>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</si>
  <si>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</si>
  <si>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</si>
  <si>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</si>
  <si>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</si>
  <si>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</si>
  <si>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</si>
  <si>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</si>
  <si>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</si>
  <si>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</si>
  <si>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</si>
  <si>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</si>
  <si>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</si>
  <si>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</si>
  <si>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</si>
  <si>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</si>
  <si>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</si>
  <si>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</si>
  <si>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</si>
  <si>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</si>
  <si>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</si>
  <si>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</si>
  <si>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</si>
  <si>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</si>
  <si>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</si>
  <si>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</si>
  <si>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</si>
  <si>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</si>
  <si>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</si>
  <si>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</si>
  <si>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</si>
  <si>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</si>
  <si>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</si>
  <si>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</si>
  <si>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</si>
  <si>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</si>
  <si>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</si>
  <si>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</si>
  <si>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</si>
  <si>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</si>
  <si>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</si>
  <si>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</si>
  <si>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</si>
  <si>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</si>
  <si>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</si>
  <si>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</si>
  <si>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</si>
  <si>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</si>
  <si>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</si>
  <si>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</si>
  <si>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</si>
  <si>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</si>
  <si>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</si>
  <si>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</si>
  <si>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</si>
  <si>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</si>
  <si>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</si>
  <si>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</si>
  <si>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</si>
  <si>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</si>
  <si>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</si>
  <si>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</si>
  <si>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</si>
  <si>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</si>
  <si>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</si>
  <si>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</si>
  <si>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</si>
  <si>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</si>
  <si>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</si>
  <si>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</si>
  <si>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</si>
  <si>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</si>
  <si>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</si>
  <si>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</si>
  <si>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</si>
  <si>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</si>
  <si>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</si>
  <si>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</si>
  <si>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</si>
  <si>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</si>
  <si>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</si>
  <si>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</si>
  <si>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</si>
  <si>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</si>
  <si>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</si>
  <si>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</si>
  <si>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</si>
  <si>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</si>
  <si>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</si>
  <si>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</si>
  <si>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</si>
  <si>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</si>
  <si>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</si>
  <si>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</si>
  <si>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</si>
  <si>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</si>
  <si>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</si>
  <si>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</si>
  <si>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</si>
  <si>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</si>
  <si>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</si>
  <si>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</si>
  <si>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</si>
  <si>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</si>
  <si>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</si>
  <si>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</si>
  <si>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</si>
  <si>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</si>
  <si>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</si>
  <si>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</si>
  <si>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</si>
  <si>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</si>
  <si>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</si>
  <si>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</si>
  <si>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</si>
  <si>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</si>
  <si>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</si>
  <si>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</si>
  <si>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</si>
  <si>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</si>
  <si>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</si>
  <si>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</si>
  <si>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</si>
  <si>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</si>
  <si>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</si>
  <si>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</si>
  <si>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</si>
  <si>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</si>
  <si>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</si>
  <si>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</si>
  <si>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</si>
  <si>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</si>
  <si>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</si>
  <si>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</si>
  <si>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</si>
  <si>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</si>
  <si>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</si>
  <si>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</si>
  <si>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</si>
  <si>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</si>
  <si>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</si>
  <si>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</si>
  <si>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</si>
  <si>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</si>
  <si>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</si>
  <si>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</si>
  <si>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</si>
  <si>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</si>
  <si>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</si>
  <si>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</si>
  <si>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</si>
  <si>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</si>
  <si>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</si>
  <si>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</si>
  <si>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</si>
  <si>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</si>
  <si>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</si>
  <si>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</si>
  <si>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</si>
  <si>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</si>
  <si>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</si>
  <si>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</si>
  <si>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</si>
  <si>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</si>
  <si>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</si>
  <si>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</si>
  <si>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</si>
  <si>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</si>
  <si>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</si>
  <si>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</si>
  <si>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</si>
  <si>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</si>
  <si>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</si>
  <si>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</si>
  <si>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</si>
  <si>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</si>
  <si>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</si>
  <si>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</si>
  <si>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</si>
  <si>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</si>
  <si>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</si>
  <si>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</si>
  <si>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</si>
  <si>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</si>
  <si>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</si>
  <si>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</si>
  <si>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</si>
  <si>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</si>
  <si>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</si>
  <si>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</si>
  <si>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</si>
  <si>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</si>
  <si>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</si>
  <si>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</si>
  <si>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</si>
  <si>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</si>
  <si>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</si>
  <si>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</si>
  <si>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</si>
  <si>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</si>
  <si>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</si>
  <si>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</si>
  <si>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</si>
  <si>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</si>
  <si>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</si>
  <si>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</si>
  <si>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</si>
  <si>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</si>
  <si>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</si>
  <si>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</si>
  <si>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</si>
  <si>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</si>
  <si>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</si>
  <si>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</si>
  <si>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</si>
  <si>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</si>
  <si>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</si>
  <si>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</si>
  <si>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</si>
  <si>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</si>
  <si>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</si>
  <si>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</si>
  <si>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</si>
  <si>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</si>
  <si>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</si>
  <si>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</si>
  <si>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</si>
  <si>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</si>
  <si>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</si>
  <si>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</si>
  <si>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</si>
  <si>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</si>
  <si>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</si>
  <si>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</si>
  <si>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</si>
  <si>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</si>
  <si>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</si>
  <si>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</si>
  <si>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</si>
  <si>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</si>
  <si>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</si>
  <si>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</si>
  <si>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</si>
  <si>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</si>
  <si>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</si>
  <si>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</si>
  <si>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</si>
  <si>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</si>
  <si>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</si>
  <si>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</si>
  <si>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</si>
  <si>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</si>
  <si>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</si>
  <si>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</si>
  <si>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</si>
  <si>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</si>
  <si>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</si>
  <si>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</si>
  <si>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</si>
  <si>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</si>
  <si>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</si>
  <si>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</si>
  <si>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</si>
  <si>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</si>
  <si>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</si>
  <si>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</si>
  <si>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</si>
  <si>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</si>
  <si>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</si>
  <si>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</si>
  <si>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</si>
  <si>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</si>
  <si>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</si>
  <si>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</si>
  <si>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</si>
  <si>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</si>
  <si>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</si>
  <si>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</si>
  <si>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</si>
  <si>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</si>
  <si>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</si>
  <si>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</si>
  <si>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</si>
  <si>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</si>
  <si>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</si>
  <si>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</si>
  <si>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</si>
  <si>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</si>
  <si>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</si>
  <si>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</si>
  <si>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</si>
  <si>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</si>
  <si>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</si>
  <si>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</si>
  <si>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</si>
  <si>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</si>
  <si>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</si>
  <si>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</si>
  <si>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</si>
  <si>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</si>
  <si>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</si>
  <si>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</si>
  <si>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</si>
  <si>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</si>
  <si>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</si>
  <si>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</si>
  <si>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</si>
  <si>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</si>
  <si>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</si>
  <si>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</si>
  <si>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</si>
  <si>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</si>
  <si>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</si>
  <si>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</si>
  <si>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</si>
  <si>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</si>
  <si>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</si>
  <si>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</si>
  <si>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</si>
  <si>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</si>
  <si>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</si>
  <si>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</si>
  <si>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</si>
  <si>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</si>
  <si>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</si>
  <si>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</si>
  <si>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</si>
  <si>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</si>
  <si>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</si>
  <si>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</si>
  <si>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</si>
  <si>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</si>
  <si>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</si>
  <si>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</si>
  <si>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</si>
  <si>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</si>
  <si>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</si>
  <si>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</si>
  <si>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</si>
  <si>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</si>
  <si>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</si>
  <si>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</si>
  <si>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</si>
  <si>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</si>
  <si>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</si>
  <si>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</si>
  <si>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</si>
  <si>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</si>
  <si>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</si>
  <si>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</si>
  <si>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</si>
  <si>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</si>
  <si>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</si>
  <si>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</si>
  <si>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</si>
  <si>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</si>
  <si>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</si>
  <si>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</si>
  <si>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</si>
  <si>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</si>
  <si>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</si>
  <si>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</si>
  <si>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</si>
  <si>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</si>
  <si>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</si>
  <si>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</si>
  <si>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</si>
  <si>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</si>
  <si>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</si>
  <si>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</si>
  <si>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</si>
  <si>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</si>
  <si>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</si>
  <si>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</si>
  <si>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</si>
  <si>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</si>
  <si>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</si>
  <si>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</si>
  <si>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</si>
  <si>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</si>
  <si>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</si>
  <si>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</si>
  <si>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</si>
  <si>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</si>
  <si>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</si>
  <si>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</si>
  <si>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</si>
  <si>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</si>
  <si>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</si>
  <si>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</si>
  <si>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</si>
  <si>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</si>
  <si>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</si>
  <si>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</si>
  <si>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</si>
  <si>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</si>
  <si>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</si>
  <si>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</si>
  <si>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</si>
  <si>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</si>
  <si>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</si>
  <si>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</si>
  <si>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</si>
  <si>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</si>
  <si>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</si>
  <si>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</si>
  <si>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</si>
  <si>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</si>
  <si>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</si>
  <si>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</si>
  <si>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</si>
  <si>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</si>
  <si>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</si>
  <si>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</si>
  <si>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</si>
  <si>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</si>
  <si>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</si>
  <si>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</si>
  <si>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</si>
  <si>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</si>
  <si>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</si>
  <si>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</si>
  <si>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</si>
  <si>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</si>
  <si>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</si>
  <si>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</si>
  <si>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</si>
  <si>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</si>
  <si>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</si>
  <si>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</si>
  <si>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</si>
  <si>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</si>
  <si>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</si>
  <si>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</si>
  <si>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</si>
  <si>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</si>
  <si>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</si>
  <si>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</si>
  <si>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</si>
  <si>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</si>
  <si>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</si>
  <si>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</si>
  <si>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</si>
  <si>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</si>
  <si>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</si>
  <si>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</si>
  <si>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</si>
  <si>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</si>
  <si>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</si>
  <si>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</si>
  <si>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</si>
  <si>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</si>
  <si>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</si>
  <si>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</si>
  <si>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</si>
  <si>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</si>
  <si>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</si>
  <si>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</si>
  <si>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</si>
  <si>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</si>
  <si>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</si>
  <si>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</si>
  <si>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</si>
  <si>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</si>
  <si>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</si>
  <si>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</si>
  <si>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</si>
  <si>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</si>
  <si>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</si>
  <si>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</si>
  <si>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</si>
  <si>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</si>
  <si>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</si>
  <si>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</si>
  <si>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</si>
  <si>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</si>
  <si>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</si>
  <si>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</si>
  <si>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</si>
  <si>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</si>
  <si>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</si>
  <si>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</si>
  <si>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</si>
  <si>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</si>
  <si>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</si>
  <si>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</si>
  <si>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</si>
  <si>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</si>
  <si>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</si>
  <si>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</si>
  <si>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</si>
  <si>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</si>
  <si>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</si>
  <si>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</si>
  <si>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</si>
  <si>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</si>
  <si>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</si>
  <si>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</si>
  <si>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</si>
  <si>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</si>
  <si>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</si>
  <si>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</si>
  <si>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</si>
  <si>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</si>
  <si>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</si>
  <si>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</si>
  <si>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</si>
  <si>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</si>
  <si>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</si>
  <si>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</si>
  <si>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</si>
  <si>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</si>
  <si>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</si>
  <si>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</si>
  <si>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</si>
  <si>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</si>
  <si>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</si>
  <si>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</si>
  <si>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</si>
  <si>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</si>
  <si>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</si>
  <si>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</si>
  <si>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</si>
  <si>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</si>
  <si>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</si>
  <si>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</si>
  <si>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</si>
  <si>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</si>
  <si>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</si>
  <si>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</si>
  <si>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</si>
  <si>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</si>
  <si>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</si>
  <si>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</si>
  <si>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</si>
  <si>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</si>
  <si>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</si>
  <si>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</si>
  <si>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</si>
  <si>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</si>
  <si>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</si>
  <si>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</si>
  <si>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</si>
  <si>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</si>
  <si>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</si>
  <si>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</si>
  <si>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</si>
  <si>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</si>
  <si>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</si>
  <si>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</si>
  <si>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</si>
  <si>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</si>
  <si>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</si>
  <si>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</si>
  <si>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</si>
  <si>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</si>
  <si>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</si>
  <si>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</si>
  <si>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</si>
  <si>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</si>
  <si>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</si>
  <si>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</si>
  <si>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</si>
  <si>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</si>
  <si>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</si>
  <si>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</si>
  <si>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</si>
  <si>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</si>
  <si>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</si>
  <si>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</si>
  <si>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</si>
  <si>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</si>
  <si>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</si>
  <si>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</si>
  <si>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</si>
  <si>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</si>
  <si>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</si>
  <si>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</si>
  <si>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</si>
  <si>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</si>
  <si>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</si>
  <si>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</si>
  <si>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</si>
  <si>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</si>
  <si>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</si>
  <si>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</si>
  <si>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</si>
  <si>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</si>
  <si>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</si>
  <si>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</si>
  <si>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</si>
  <si>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</si>
  <si>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</si>
  <si>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</si>
  <si>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</si>
  <si>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</si>
  <si>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</si>
  <si>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</si>
  <si>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</si>
  <si>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</si>
  <si>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</si>
  <si>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</si>
  <si>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</si>
  <si>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</si>
  <si>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</si>
  <si>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</si>
  <si>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</si>
  <si>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</si>
  <si>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</si>
  <si>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</si>
  <si>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</si>
  <si>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</si>
  <si>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</si>
  <si>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</si>
  <si>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</si>
  <si>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</si>
  <si>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</si>
  <si>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</si>
  <si>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</si>
  <si>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</si>
  <si>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</si>
  <si>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</si>
  <si>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</si>
  <si>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</si>
  <si>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</si>
  <si>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</si>
  <si>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</si>
  <si>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</si>
  <si>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</si>
  <si>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</si>
  <si>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</si>
  <si>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</si>
  <si>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</si>
  <si>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</si>
  <si>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</si>
  <si>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</si>
  <si>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</si>
  <si>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</si>
  <si>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</si>
  <si>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</si>
  <si>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</si>
  <si>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</si>
  <si>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</si>
  <si>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</si>
  <si>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</si>
  <si>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</si>
  <si>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</si>
  <si>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</si>
  <si>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</si>
  <si>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</si>
  <si>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</si>
  <si>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</si>
  <si>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</si>
  <si>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</si>
  <si>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</si>
  <si>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</si>
  <si>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</si>
  <si>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</si>
  <si>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</si>
  <si>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</si>
  <si>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</si>
  <si>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</si>
  <si>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</si>
  <si>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</si>
  <si>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</si>
  <si>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</si>
  <si>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</si>
  <si>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</si>
  <si>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</si>
  <si>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</si>
  <si>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</si>
  <si>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</si>
  <si>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</si>
  <si>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</si>
  <si>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</si>
  <si>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</si>
  <si>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</si>
  <si>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</si>
  <si>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</si>
  <si>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</si>
  <si>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</si>
  <si>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</si>
  <si>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</si>
  <si>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</si>
  <si>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</si>
  <si>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</si>
  <si>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</si>
  <si>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</si>
  <si>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</si>
  <si>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</si>
  <si>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</si>
  <si>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</si>
  <si>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</si>
  <si>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</si>
  <si>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</si>
  <si>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</si>
  <si>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</si>
  <si>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</si>
  <si>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</si>
  <si>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</si>
  <si>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</si>
  <si>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</si>
  <si>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</si>
  <si>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</si>
  <si>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</si>
  <si>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</si>
  <si>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</si>
  <si>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</si>
  <si>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</si>
  <si>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</si>
  <si>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</si>
  <si>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</si>
  <si>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</si>
  <si>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</si>
  <si>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</si>
  <si>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</si>
  <si>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</si>
  <si>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</si>
  <si>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</si>
  <si>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</si>
  <si>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</si>
  <si>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</si>
  <si>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</si>
  <si>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</si>
  <si>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</si>
  <si>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</si>
  <si>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</si>
  <si>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</si>
  <si>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</si>
  <si>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</si>
  <si>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</si>
  <si>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</si>
  <si>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</si>
  <si>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</si>
  <si>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</si>
  <si>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</si>
  <si>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</si>
  <si>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</si>
  <si>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</si>
  <si>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</si>
  <si>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</si>
  <si>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</si>
  <si>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</si>
  <si>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</si>
  <si>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</si>
  <si>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</si>
  <si>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</si>
  <si>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</si>
  <si>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</si>
  <si>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</si>
  <si>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</si>
  <si>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</si>
  <si>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</si>
  <si>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</si>
  <si>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</si>
  <si>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</si>
  <si>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</si>
  <si>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</si>
  <si>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</si>
  <si>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</si>
  <si>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</si>
  <si>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</si>
  <si>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</si>
  <si>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</si>
  <si>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</si>
  <si>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</si>
  <si>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</si>
  <si>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</si>
  <si>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</si>
  <si>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</si>
  <si>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</si>
  <si>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</si>
  <si>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</si>
  <si>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</si>
  <si>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</si>
  <si>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</si>
  <si>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</si>
  <si>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</si>
  <si>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</si>
  <si>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</si>
  <si>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</si>
  <si>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</si>
  <si>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</si>
  <si>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</si>
  <si>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</si>
  <si>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</si>
  <si>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</si>
  <si>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</si>
  <si>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</si>
  <si>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</si>
  <si>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</si>
  <si>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</si>
  <si>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</si>
  <si>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</si>
  <si>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</si>
  <si>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</si>
  <si>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</si>
  <si>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</si>
  <si>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</si>
  <si>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</si>
  <si>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</si>
  <si>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</si>
  <si>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</si>
  <si>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</si>
  <si>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</si>
  <si>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</si>
  <si>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</si>
  <si>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</si>
  <si>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</si>
  <si>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</si>
  <si>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</si>
  <si>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</si>
  <si>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</si>
  <si>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</si>
  <si>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</si>
  <si>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</si>
  <si>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</si>
  <si>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</si>
  <si>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</si>
  <si>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</si>
  <si>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</si>
  <si>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</si>
  <si>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</si>
  <si>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</si>
  <si>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</si>
  <si>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</si>
  <si>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</si>
  <si>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</si>
  <si>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</si>
  <si>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</si>
  <si>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</si>
  <si>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</si>
  <si>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</si>
  <si>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</si>
  <si>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</si>
  <si>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</si>
  <si>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</si>
  <si>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</si>
  <si>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</si>
  <si>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</si>
  <si>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</si>
  <si>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</si>
  <si>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</si>
  <si>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</si>
  <si>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</si>
  <si>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</si>
  <si>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</si>
  <si>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</si>
  <si>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</si>
  <si>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</si>
  <si>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</si>
  <si>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</si>
  <si>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</si>
  <si>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</si>
  <si>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</si>
  <si>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</si>
  <si>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</si>
  <si>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</si>
  <si>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</si>
  <si>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</si>
  <si>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</si>
  <si>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</si>
  <si>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</si>
  <si>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</si>
  <si>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</si>
  <si>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</si>
  <si>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</si>
  <si>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</si>
  <si>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</si>
  <si>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</si>
  <si>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</si>
  <si>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</si>
  <si>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</si>
  <si>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</si>
  <si>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</si>
  <si>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</si>
  <si>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</si>
  <si>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</si>
  <si>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</si>
  <si>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</si>
  <si>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</si>
  <si>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</si>
  <si>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</si>
  <si>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</si>
  <si>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</si>
  <si>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</si>
  <si>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</si>
  <si>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</si>
  <si>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</si>
  <si>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</si>
  <si>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</si>
  <si>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</si>
  <si>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</si>
  <si>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</si>
  <si>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</si>
  <si>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</si>
  <si>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</si>
  <si>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</si>
  <si>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</si>
  <si>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</si>
  <si>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</si>
  <si>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</si>
  <si>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</si>
  <si>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</si>
  <si>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</si>
  <si>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</si>
  <si>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</si>
  <si>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</si>
  <si>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</si>
  <si>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</si>
  <si>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</si>
  <si>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</si>
  <si>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</si>
  <si>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</si>
  <si>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</si>
  <si>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</si>
  <si>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</si>
  <si>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</si>
  <si>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</si>
  <si>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</si>
  <si>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</si>
  <si>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</si>
  <si>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</si>
  <si>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</si>
  <si>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</si>
  <si>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</si>
  <si>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</si>
  <si>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</si>
  <si>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</si>
  <si>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</si>
  <si>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</si>
  <si>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</si>
  <si>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</si>
  <si>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</si>
  <si>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</si>
  <si>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</si>
  <si>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</si>
  <si>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</si>
  <si>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</si>
  <si>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</si>
  <si>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</si>
  <si>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</si>
  <si>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</si>
  <si>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</si>
  <si>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</si>
  <si>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</si>
  <si>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</si>
  <si>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</si>
  <si>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</si>
  <si>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</si>
  <si>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</si>
  <si>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</si>
  <si>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</si>
  <si>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</si>
  <si>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</si>
  <si>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</si>
  <si>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</si>
  <si>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</si>
  <si>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</si>
  <si>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</si>
  <si>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</si>
  <si>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</si>
  <si>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</si>
  <si>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</si>
  <si>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</si>
  <si>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</si>
  <si>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</si>
  <si>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</si>
  <si>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</si>
  <si>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</si>
  <si>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</si>
  <si>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</si>
  <si>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</si>
  <si>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</si>
  <si>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</si>
  <si>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</si>
  <si>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</si>
  <si>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</si>
  <si>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</si>
  <si>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</si>
  <si>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</si>
  <si>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</si>
  <si>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</si>
  <si>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</si>
  <si>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</si>
  <si>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</si>
  <si>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</si>
  <si>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</si>
  <si>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</si>
  <si>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</si>
  <si>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</si>
  <si>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</si>
  <si>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</si>
  <si>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</si>
  <si>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</si>
  <si>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</si>
  <si>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</si>
  <si>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</si>
  <si>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</si>
  <si>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</si>
  <si>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</si>
  <si>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</si>
  <si>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</si>
  <si>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</si>
  <si>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</si>
  <si>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</si>
  <si>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</si>
  <si>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</si>
  <si>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</si>
  <si>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</si>
  <si>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</si>
  <si>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</si>
  <si>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</si>
  <si>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</si>
  <si>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</si>
  <si>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</si>
  <si>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</si>
  <si>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</si>
  <si>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</si>
  <si>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</si>
  <si>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</si>
  <si>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</si>
  <si>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</si>
  <si>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</si>
  <si>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</si>
  <si>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</si>
  <si>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</si>
  <si>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</si>
  <si>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</si>
  <si>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</si>
  <si>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</si>
  <si>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</si>
  <si>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</si>
  <si>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</si>
  <si>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</si>
  <si>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</si>
  <si>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</si>
  <si>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</si>
  <si>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</si>
  <si>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</si>
  <si>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</si>
  <si>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</si>
  <si>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</si>
  <si>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</si>
  <si>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</si>
  <si>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</si>
  <si>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</si>
  <si>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</si>
  <si>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</si>
  <si>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</si>
  <si>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</si>
  <si>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</si>
  <si>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</si>
  <si>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</si>
  <si>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</si>
  <si>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</si>
  <si>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</si>
  <si>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</si>
  <si>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</si>
  <si>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</si>
  <si>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</si>
  <si>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</si>
  <si>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</si>
  <si>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</si>
  <si>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</si>
  <si>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</si>
  <si>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</si>
  <si>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</si>
  <si>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</si>
  <si>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</si>
  <si>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</si>
  <si>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</si>
  <si>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</si>
  <si>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</si>
  <si>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</si>
  <si>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</si>
  <si>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</si>
  <si>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</si>
  <si>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</si>
  <si>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</si>
  <si>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</si>
  <si>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</si>
  <si>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</si>
  <si>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</si>
  <si>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</si>
  <si>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</si>
  <si>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</si>
  <si>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</si>
  <si>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</si>
  <si>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</si>
  <si>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</si>
  <si>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</si>
  <si>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</si>
  <si>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</si>
  <si>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</si>
  <si>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</si>
  <si>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</si>
  <si>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</si>
  <si>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</si>
  <si>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</si>
  <si>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</si>
  <si>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</si>
  <si>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</si>
  <si>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</si>
  <si>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</si>
  <si>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</si>
  <si>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</si>
  <si>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</si>
  <si>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</si>
  <si>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</si>
  <si>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</si>
  <si>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</si>
  <si>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</si>
  <si>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</si>
  <si>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</si>
  <si>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</si>
  <si>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</si>
  <si>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</si>
  <si>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</si>
  <si>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</si>
  <si>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</si>
  <si>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</si>
  <si>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</si>
  <si>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</si>
  <si>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</si>
  <si>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</si>
  <si>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</si>
  <si>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</si>
  <si>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</si>
  <si>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</si>
  <si>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</si>
  <si>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</si>
  <si>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</si>
  <si>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</si>
  <si>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</si>
  <si>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</si>
  <si>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</si>
  <si>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</si>
  <si>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</si>
  <si>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</si>
  <si>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</si>
  <si>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</si>
  <si>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</si>
  <si>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</si>
  <si>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</si>
  <si>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</si>
  <si>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</si>
  <si>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</si>
  <si>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</si>
  <si>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</si>
  <si>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</si>
  <si>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</si>
  <si>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</si>
  <si>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</si>
  <si>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</si>
  <si>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</si>
  <si>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</si>
  <si>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</si>
  <si>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</si>
  <si>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</si>
  <si>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</si>
  <si>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</si>
  <si>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</si>
  <si>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</si>
  <si>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</si>
  <si>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</si>
  <si>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</si>
  <si>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</si>
  <si>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</si>
  <si>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</si>
  <si>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</si>
  <si>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</si>
  <si>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</si>
  <si>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</si>
  <si>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</si>
  <si>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</si>
  <si>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</si>
  <si>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</si>
  <si>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</si>
  <si>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</si>
  <si>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</si>
  <si>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</si>
  <si>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</si>
  <si>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</si>
  <si>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</si>
  <si>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</si>
  <si>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</si>
  <si>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</si>
  <si>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</si>
  <si>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</si>
  <si>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</si>
  <si>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</si>
  <si>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</si>
  <si>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</si>
  <si>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</si>
  <si>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</si>
  <si>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</si>
  <si>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</si>
  <si>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</si>
  <si>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</si>
  <si>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</si>
  <si>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</si>
  <si>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</si>
  <si>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</si>
  <si>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</si>
  <si>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</si>
  <si>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</si>
  <si>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</si>
  <si>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</si>
  <si>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</si>
  <si>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</si>
  <si>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</si>
  <si>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</si>
  <si>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</si>
  <si>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</si>
  <si>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</si>
  <si>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</si>
  <si>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</si>
  <si>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</si>
  <si>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</si>
  <si>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</si>
  <si>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</si>
  <si>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</si>
  <si>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</si>
  <si>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</si>
  <si>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</si>
  <si>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</si>
  <si>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</si>
  <si>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</si>
  <si>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</si>
  <si>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</si>
  <si>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</si>
  <si>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</si>
  <si>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</si>
  <si>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</si>
  <si>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</si>
  <si>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</si>
  <si>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</si>
  <si>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</si>
  <si>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</si>
  <si>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</si>
  <si>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</si>
  <si>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</si>
  <si>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</si>
  <si>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</si>
  <si>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</si>
  <si>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</si>
  <si>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</si>
  <si>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</si>
  <si>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</si>
  <si>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</si>
  <si>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</si>
  <si>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</si>
  <si>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</si>
  <si>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</si>
  <si>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</si>
  <si>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</si>
  <si>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</si>
  <si>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</si>
  <si>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</si>
  <si>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</si>
  <si>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</si>
  <si>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</si>
  <si>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</si>
  <si>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</si>
  <si>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</si>
  <si>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</si>
  <si>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</si>
  <si>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</si>
  <si>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</si>
  <si>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</si>
  <si>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</si>
  <si>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</si>
  <si>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</si>
  <si>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</si>
  <si>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</si>
  <si>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</si>
  <si>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</si>
  <si>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</si>
  <si>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</si>
  <si>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</si>
  <si>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</si>
  <si>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</si>
  <si>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</si>
  <si>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</si>
  <si>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</si>
  <si>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</si>
  <si>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</si>
  <si>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</si>
  <si>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</si>
  <si>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</si>
  <si>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</si>
  <si>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</si>
  <si>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</si>
  <si>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</si>
  <si>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</si>
  <si>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</si>
  <si>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</si>
  <si>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</si>
  <si>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</si>
  <si>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</si>
  <si>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</si>
  <si>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</si>
  <si>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</si>
  <si>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</si>
  <si>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</si>
  <si>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</si>
  <si>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</si>
  <si>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</si>
  <si>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</si>
  <si>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</si>
  <si>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</si>
  <si>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</si>
  <si>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</si>
  <si>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</si>
  <si>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</si>
  <si>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</si>
  <si>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</si>
  <si>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</si>
  <si>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</si>
  <si>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</si>
  <si>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</si>
  <si>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</si>
  <si>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</si>
  <si>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</si>
  <si>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</si>
  <si>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</si>
  <si>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</si>
  <si>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</si>
  <si>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</si>
  <si>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</si>
  <si>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</si>
  <si>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</si>
  <si>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</si>
  <si>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</si>
  <si>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</si>
  <si>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</si>
  <si>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</si>
  <si>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</si>
  <si>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</si>
  <si>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</si>
  <si>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</si>
  <si>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</si>
  <si>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</si>
  <si>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</si>
  <si>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</si>
  <si>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</si>
  <si>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</si>
  <si>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</si>
  <si>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</si>
  <si>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</si>
  <si>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</si>
  <si>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</si>
  <si>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</si>
  <si>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</si>
  <si>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</si>
  <si>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</si>
  <si>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</si>
  <si>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</si>
  <si>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</si>
  <si>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</si>
  <si>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</si>
  <si>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</si>
  <si>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</si>
  <si>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</si>
  <si>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</si>
  <si>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</si>
  <si>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</si>
  <si>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</si>
  <si>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</si>
  <si>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</si>
  <si>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</si>
  <si>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</si>
  <si>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</si>
  <si>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</si>
  <si>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</si>
  <si>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</si>
  <si>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</si>
  <si>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</si>
  <si>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</si>
  <si>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</si>
  <si>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</si>
  <si>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</si>
  <si>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</si>
  <si>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</si>
  <si>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</si>
  <si>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</si>
  <si>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</si>
  <si>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</si>
  <si>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</si>
  <si>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</si>
  <si>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</si>
  <si>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</si>
  <si>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</si>
  <si>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</si>
  <si>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</si>
  <si>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</si>
  <si>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</si>
  <si>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</si>
  <si>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</si>
  <si>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</si>
  <si>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</si>
  <si>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</si>
  <si>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</si>
  <si>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</si>
  <si>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</si>
  <si>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</si>
  <si>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</si>
  <si>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</si>
  <si>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</si>
  <si>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</si>
  <si>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</si>
  <si>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</si>
  <si>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</si>
  <si>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</si>
  <si>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</si>
  <si>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</si>
  <si>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</si>
  <si>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</si>
  <si>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</si>
  <si>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</si>
  <si>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</si>
  <si>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</si>
  <si>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</si>
  <si>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</si>
  <si>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</si>
  <si>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</si>
  <si>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</si>
  <si>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</si>
  <si>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</si>
  <si>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</si>
  <si>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</si>
  <si>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</si>
  <si>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</si>
  <si>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</si>
  <si>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</si>
  <si>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</si>
  <si>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</si>
  <si>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</si>
  <si>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</si>
  <si>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</si>
  <si>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</si>
  <si>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</si>
  <si>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</si>
  <si>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</si>
  <si>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</si>
  <si>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</si>
  <si>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</si>
  <si>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</si>
  <si>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</si>
  <si>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</si>
  <si>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</si>
  <si>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</si>
  <si>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</si>
  <si>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</si>
  <si>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</si>
  <si>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</si>
  <si>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</si>
  <si>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</si>
  <si>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</si>
  <si>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</si>
  <si>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</si>
  <si>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</si>
  <si>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</si>
  <si>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</si>
  <si>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</si>
  <si>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</si>
  <si>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</si>
  <si>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</si>
  <si>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</si>
  <si>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</si>
  <si>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</si>
  <si>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</si>
  <si>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</si>
  <si>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</si>
  <si>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</si>
  <si>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</si>
  <si>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</si>
  <si>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</si>
  <si>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</si>
  <si>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</si>
  <si>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</si>
  <si>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</si>
  <si>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</si>
  <si>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</si>
  <si>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</si>
  <si>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</si>
  <si>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</si>
  <si>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</si>
  <si>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</si>
  <si>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</si>
  <si>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</si>
  <si>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</si>
  <si>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</si>
  <si>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</si>
  <si>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</si>
  <si>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</si>
  <si>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</si>
  <si>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</si>
  <si>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</si>
  <si>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</si>
  <si>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</si>
  <si>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</si>
  <si>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</si>
  <si>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</si>
  <si>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</si>
  <si>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</si>
  <si>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</si>
  <si>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</si>
  <si>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</si>
  <si>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</si>
  <si>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</si>
  <si>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</si>
  <si>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</si>
  <si>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</si>
  <si>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</si>
  <si>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</si>
  <si>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</si>
  <si>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</si>
  <si>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</si>
  <si>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</si>
  <si>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</si>
  <si>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</si>
  <si>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</si>
  <si>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</si>
  <si>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</si>
  <si>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</si>
  <si>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</si>
  <si>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</si>
  <si>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</si>
  <si>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</si>
  <si>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</si>
  <si>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</si>
  <si>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</si>
  <si>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</si>
  <si>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</si>
  <si>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</si>
  <si>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</si>
  <si>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</si>
  <si>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</si>
  <si>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</si>
  <si>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</si>
  <si>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</si>
  <si>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</si>
  <si>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</si>
  <si>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</si>
  <si>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</si>
  <si>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</si>
  <si>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</si>
  <si>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</si>
  <si>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</si>
  <si>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</si>
  <si>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</si>
  <si>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</si>
  <si>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</si>
  <si>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</si>
  <si>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</si>
  <si>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</si>
  <si>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</si>
  <si>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</si>
  <si>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</si>
  <si>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</si>
  <si>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</si>
  <si>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</si>
  <si>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</si>
  <si>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</si>
  <si>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</si>
  <si>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</si>
  <si>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</si>
  <si>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</si>
  <si>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</si>
  <si>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</si>
  <si>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</si>
  <si>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</si>
  <si>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</si>
  <si>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</si>
  <si>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</si>
  <si>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</si>
  <si>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</si>
  <si>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</si>
  <si>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</si>
  <si>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</si>
  <si>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</si>
  <si>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</si>
  <si>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</si>
  <si>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</si>
  <si>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</si>
  <si>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</si>
  <si>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</si>
  <si>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</si>
  <si>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</si>
  <si>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</si>
  <si>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</si>
  <si>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</si>
  <si>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</si>
  <si>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</si>
  <si>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</si>
  <si>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</si>
  <si>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</si>
  <si>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</si>
  <si>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</si>
  <si>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</si>
  <si>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</si>
  <si>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</si>
  <si>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</si>
  <si>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</si>
  <si>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</si>
  <si>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</si>
  <si>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</si>
  <si>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</si>
  <si>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</si>
  <si>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</si>
  <si>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</si>
  <si>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</si>
  <si>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</si>
  <si>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</si>
  <si>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</si>
  <si>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</si>
  <si>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</si>
  <si>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</si>
  <si>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</si>
  <si>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</si>
  <si>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</si>
  <si>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</si>
  <si>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</si>
  <si>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</si>
  <si>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</si>
  <si>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</si>
  <si>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</si>
  <si>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</si>
  <si>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</si>
  <si>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</si>
  <si>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</si>
  <si>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</si>
  <si>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</si>
  <si>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</si>
  <si>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</si>
  <si>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</si>
  <si>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</si>
  <si>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</si>
  <si>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</si>
  <si>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</si>
  <si>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</si>
  <si>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</si>
  <si>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</si>
  <si>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</si>
  <si>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</si>
  <si>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</si>
  <si>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</si>
  <si>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</si>
  <si>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</si>
  <si>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</si>
  <si>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</si>
  <si>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</si>
  <si>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</si>
  <si>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</si>
  <si>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</si>
  <si>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</si>
  <si>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</si>
  <si>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</si>
  <si>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</si>
  <si>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</si>
  <si>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</si>
  <si>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</si>
  <si>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</si>
  <si>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</si>
  <si>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</si>
  <si>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</si>
  <si>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</si>
  <si>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</si>
  <si>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</si>
  <si>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</si>
  <si>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</si>
  <si>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</si>
  <si>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</si>
  <si>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</si>
  <si>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</si>
  <si>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</si>
  <si>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</si>
  <si>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</si>
  <si>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</si>
  <si>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</si>
  <si>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</si>
  <si>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</si>
  <si>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</si>
  <si>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</si>
  <si>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</si>
  <si>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</si>
  <si>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</si>
  <si>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</si>
  <si>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</si>
  <si>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</si>
  <si>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</si>
  <si>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</si>
  <si>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</si>
  <si>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</si>
  <si>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</si>
  <si>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</si>
  <si>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</si>
  <si>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</si>
  <si>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</si>
  <si>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</si>
  <si>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</si>
  <si>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</si>
  <si>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</si>
  <si>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</si>
  <si>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</si>
  <si>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</si>
  <si>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</si>
  <si>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</si>
  <si>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</si>
  <si>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</si>
  <si>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</si>
  <si>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</si>
  <si>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</si>
  <si>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</si>
  <si>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</si>
  <si>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</si>
  <si>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</si>
  <si>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</si>
  <si>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</si>
  <si>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</si>
  <si>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</si>
  <si>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</si>
  <si>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</si>
  <si>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</si>
  <si>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</si>
  <si>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</si>
  <si>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</si>
  <si>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</si>
  <si>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</si>
  <si>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</si>
  <si>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</si>
  <si>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</si>
  <si>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</si>
  <si>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</si>
  <si>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</si>
  <si>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</si>
  <si>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</si>
  <si>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</si>
  <si>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</si>
  <si>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</si>
  <si>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</si>
  <si>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</si>
  <si>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</si>
  <si>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</si>
  <si>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</si>
  <si>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</si>
  <si>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</si>
  <si>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</si>
  <si>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</si>
  <si>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</si>
  <si>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</si>
  <si>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</si>
  <si>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</si>
  <si>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</si>
  <si>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</si>
  <si>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</si>
  <si>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</si>
  <si>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</si>
  <si>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</si>
  <si>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</si>
  <si>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</si>
  <si>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</si>
  <si>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</si>
  <si>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</si>
  <si>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</si>
  <si>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</si>
  <si>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</si>
  <si>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</si>
  <si>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</si>
  <si>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</si>
  <si>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</si>
  <si>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</si>
  <si>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</si>
  <si>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</si>
  <si>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</si>
  <si>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</si>
  <si>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</si>
  <si>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</si>
  <si>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</si>
  <si>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</si>
  <si>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</si>
  <si>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</si>
  <si>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</si>
  <si>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</si>
  <si>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</si>
  <si>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</si>
  <si>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</si>
  <si>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</si>
  <si>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</si>
  <si>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</si>
  <si>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</si>
  <si>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</si>
  <si>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</si>
  <si>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</si>
  <si>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</si>
  <si>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</si>
  <si>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</si>
  <si>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</si>
  <si>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</si>
  <si>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</si>
  <si>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</si>
  <si>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</si>
  <si>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</si>
  <si>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</si>
  <si>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</si>
  <si>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</si>
  <si>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</si>
  <si>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</si>
  <si>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</si>
  <si>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</si>
  <si>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</si>
  <si>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</si>
  <si>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</si>
  <si>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</si>
  <si>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</si>
  <si>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</si>
  <si>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</si>
  <si>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</si>
  <si>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</si>
  <si>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</si>
  <si>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</si>
  <si>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</si>
  <si>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</si>
  <si>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</si>
  <si>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</si>
  <si>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</si>
  <si>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</si>
  <si>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</si>
  <si>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</si>
  <si>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</si>
  <si>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</si>
  <si>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</si>
  <si>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</si>
  <si>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</si>
  <si>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</si>
  <si>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</si>
  <si>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</si>
  <si>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</si>
  <si>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</si>
  <si>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</si>
  <si>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</si>
  <si>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</si>
  <si>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</si>
  <si>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</si>
  <si>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</si>
  <si>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</si>
  <si>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</si>
  <si>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</si>
  <si>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</si>
  <si>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</si>
  <si>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</si>
  <si>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</si>
  <si>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</si>
  <si>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</si>
  <si>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</si>
  <si>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</si>
  <si>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</si>
  <si>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</si>
  <si>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</si>
  <si>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</si>
  <si>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</si>
  <si>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</si>
  <si>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</si>
  <si>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</si>
  <si>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</si>
  <si>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</si>
  <si>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</si>
  <si>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</si>
  <si>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</si>
  <si>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</si>
  <si>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</si>
  <si>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</si>
  <si>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</si>
  <si>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</si>
  <si>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</si>
  <si>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</si>
  <si>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</si>
  <si>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</si>
  <si>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</si>
  <si>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</si>
  <si>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</si>
  <si>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</si>
  <si>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</si>
  <si>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</si>
  <si>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</si>
  <si>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</si>
  <si>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</si>
  <si>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</si>
  <si>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</si>
  <si>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</si>
  <si>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</si>
  <si>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</si>
  <si>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</si>
  <si>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</si>
  <si>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</si>
  <si>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</si>
  <si>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</si>
  <si>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</si>
  <si>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</si>
  <si>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</si>
  <si>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</si>
  <si>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</si>
  <si>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</si>
  <si>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</si>
  <si>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</si>
  <si>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</si>
  <si>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</si>
  <si>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</si>
  <si>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</si>
  <si>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</si>
  <si>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</si>
  <si>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</si>
  <si>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</si>
  <si>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</si>
  <si>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</si>
  <si>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</si>
  <si>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</si>
  <si>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</si>
  <si>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</si>
  <si>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</si>
  <si>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</si>
  <si>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</si>
  <si>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</si>
  <si>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</si>
  <si>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</si>
  <si>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</si>
  <si>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</si>
  <si>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</si>
  <si>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</si>
  <si>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</si>
  <si>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</si>
  <si>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</si>
  <si>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</si>
  <si>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</si>
  <si>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</si>
  <si>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</si>
  <si>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</si>
  <si>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</si>
  <si>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</si>
  <si>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</si>
  <si>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</si>
  <si>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</si>
  <si>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</si>
  <si>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</si>
  <si>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</si>
  <si>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</si>
  <si>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</si>
  <si>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</si>
  <si>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</si>
  <si>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</si>
  <si>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</si>
  <si>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</si>
  <si>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</si>
  <si>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</si>
  <si>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</si>
  <si>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</si>
  <si>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</si>
  <si>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</si>
  <si>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</si>
  <si>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</si>
  <si>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</si>
  <si>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</si>
  <si>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</si>
  <si>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</si>
  <si>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</si>
  <si>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</si>
  <si>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</si>
  <si>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</si>
  <si>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</si>
  <si>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</si>
  <si>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</si>
  <si>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</si>
  <si>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</si>
  <si>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</si>
  <si>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</si>
  <si>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</si>
  <si>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</si>
  <si>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</si>
  <si>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</si>
  <si>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</si>
  <si>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</si>
  <si>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</si>
  <si>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</si>
  <si>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</si>
  <si>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</si>
  <si>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</si>
  <si>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</si>
  <si>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</si>
  <si>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</si>
  <si>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</si>
  <si>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</si>
  <si>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</si>
  <si>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</si>
  <si>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</si>
  <si>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</si>
  <si>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</si>
  <si>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</si>
  <si>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</si>
  <si>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</si>
  <si>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</si>
  <si>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</si>
  <si>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</si>
  <si>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</si>
  <si>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</si>
  <si>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</si>
  <si>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</si>
  <si>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</si>
  <si>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</si>
  <si>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</si>
  <si>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</si>
  <si>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</si>
  <si>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</si>
  <si>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</si>
  <si>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</si>
  <si>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</si>
  <si>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</si>
  <si>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</si>
  <si>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</si>
  <si>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</si>
  <si>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</si>
  <si>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</si>
  <si>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</si>
  <si>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</si>
  <si>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</si>
  <si>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</si>
  <si>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</si>
  <si>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</si>
  <si>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</si>
  <si>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</si>
  <si>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</si>
  <si>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</si>
  <si>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</si>
  <si>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</si>
  <si>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</si>
  <si>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</si>
  <si>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</si>
  <si>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</si>
  <si>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</si>
  <si>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</si>
  <si>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</si>
  <si>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</si>
  <si>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</si>
  <si>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</si>
  <si>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</si>
  <si>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</si>
  <si>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</si>
  <si>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</si>
  <si>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</si>
  <si>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</si>
  <si>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</si>
  <si>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</si>
  <si>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</si>
  <si>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</si>
  <si>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</si>
  <si>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</si>
  <si>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</si>
  <si>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</si>
  <si>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</si>
  <si>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</si>
  <si>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</si>
  <si>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</si>
  <si>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</si>
  <si>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</si>
  <si>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</si>
  <si>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</si>
  <si>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</si>
  <si>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</si>
  <si>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</si>
  <si>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</si>
  <si>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</si>
  <si>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</si>
  <si>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</si>
  <si>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</si>
  <si>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</si>
  <si>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</si>
  <si>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</si>
  <si>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</si>
  <si>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</si>
  <si>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</si>
  <si>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</si>
  <si>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</si>
  <si>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</si>
  <si>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</si>
  <si>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</si>
  <si>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</si>
  <si>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</si>
  <si>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</si>
  <si>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</si>
  <si>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</si>
  <si>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</si>
  <si>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</si>
  <si>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</si>
  <si>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</si>
  <si>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</si>
  <si>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</si>
  <si>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</si>
  <si>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</si>
  <si>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</si>
  <si>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</si>
  <si>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</si>
  <si>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</si>
  <si>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</si>
  <si>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</si>
  <si>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</si>
  <si>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</si>
  <si>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</si>
  <si>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</si>
  <si>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</si>
  <si>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</si>
  <si>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</si>
  <si>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</si>
  <si>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</si>
  <si>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</si>
  <si>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</si>
  <si>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</si>
  <si>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</si>
  <si>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</si>
  <si>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</si>
  <si>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</si>
  <si>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</si>
  <si>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</si>
  <si>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</si>
  <si>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</si>
  <si>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</si>
  <si>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</si>
  <si>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</si>
  <si>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</si>
  <si>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</si>
  <si>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</si>
  <si>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</si>
  <si>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</si>
  <si>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</si>
  <si>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</si>
  <si>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</si>
  <si>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</si>
  <si>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</si>
  <si>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</si>
  <si>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</si>
  <si>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</si>
  <si>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</si>
  <si>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</si>
  <si>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</si>
  <si>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</si>
  <si>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</si>
  <si>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</si>
  <si>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</si>
  <si>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</si>
  <si>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</si>
  <si>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</si>
  <si>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</si>
  <si>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</si>
  <si>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</si>
  <si>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</si>
  <si>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</si>
  <si>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</si>
  <si>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</si>
  <si>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</si>
  <si>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</si>
  <si>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</si>
  <si>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</si>
  <si>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</si>
  <si>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</si>
  <si>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</si>
  <si>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</si>
  <si>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</si>
  <si>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</si>
  <si>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</si>
  <si>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</si>
  <si>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</si>
  <si>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</si>
  <si>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</si>
  <si>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</si>
  <si>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</si>
  <si>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</si>
  <si>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</si>
  <si>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</si>
  <si>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</si>
  <si>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</si>
  <si>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</si>
  <si>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</si>
  <si>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</si>
  <si>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</si>
  <si>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</si>
  <si>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</si>
  <si>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</si>
  <si>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</si>
  <si>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</si>
  <si>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</si>
  <si>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</si>
  <si>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</si>
  <si>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</si>
  <si>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</si>
  <si>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</si>
  <si>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</si>
  <si>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</si>
  <si>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</si>
  <si>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</si>
  <si>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</si>
  <si>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</si>
  <si>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</si>
  <si>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</si>
  <si>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</si>
  <si>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</si>
  <si>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</si>
  <si>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</si>
  <si>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</si>
  <si>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</si>
  <si>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</si>
  <si>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</si>
  <si>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</si>
  <si>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</si>
  <si>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</si>
  <si>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</si>
  <si>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</si>
  <si>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</si>
  <si>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</si>
  <si>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</si>
  <si>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</si>
  <si>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</si>
  <si>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</si>
  <si>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</si>
  <si>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</si>
  <si>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</si>
  <si>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</si>
  <si>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</si>
  <si>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</si>
  <si>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</si>
  <si>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</si>
  <si>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</si>
  <si>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</si>
  <si>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</si>
  <si>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</si>
  <si>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</si>
  <si>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</si>
  <si>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</si>
  <si>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</si>
  <si>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</si>
  <si>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</si>
  <si>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</si>
  <si>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</si>
  <si>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</si>
  <si>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</si>
  <si>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</si>
  <si>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</si>
  <si>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</si>
  <si>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</si>
  <si>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</si>
  <si>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</si>
  <si>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</si>
  <si>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</si>
  <si>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</si>
  <si>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</si>
  <si>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</si>
  <si>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</si>
  <si>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</si>
  <si>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</si>
  <si>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</si>
  <si>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</si>
  <si>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</si>
  <si>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</si>
  <si>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</si>
  <si>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</si>
  <si>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</si>
  <si>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</si>
  <si>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</si>
  <si>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</si>
  <si>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</si>
  <si>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</si>
  <si>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</si>
  <si>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</si>
  <si>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</si>
  <si>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</si>
  <si>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</si>
  <si>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</si>
  <si>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</si>
  <si>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</si>
  <si>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</si>
  <si>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</si>
  <si>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</si>
  <si>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</si>
  <si>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</si>
  <si>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</si>
  <si>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</si>
  <si>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</si>
  <si>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</si>
  <si>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</si>
  <si>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</si>
  <si>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</si>
  <si>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</si>
  <si>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</si>
  <si>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</si>
  <si>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</si>
  <si>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</si>
  <si>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</si>
  <si>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</si>
  <si>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</si>
  <si>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</si>
  <si>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</si>
  <si>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</si>
  <si>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</si>
  <si>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</si>
  <si>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</si>
  <si>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</si>
  <si>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</si>
  <si>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</si>
  <si>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</si>
  <si>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</si>
  <si>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</si>
  <si>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</si>
  <si>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</si>
  <si>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</si>
  <si>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</si>
  <si>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</si>
  <si>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</si>
  <si>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</si>
  <si>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</si>
  <si>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</si>
  <si>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</si>
  <si>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</si>
  <si>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</si>
  <si>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</si>
  <si>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</si>
  <si>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</si>
  <si>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</si>
  <si>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</si>
  <si>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</si>
  <si>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</si>
  <si>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</si>
  <si>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</si>
  <si>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</si>
  <si>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</si>
  <si>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</si>
  <si>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</si>
  <si>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</si>
  <si>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</si>
  <si>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</si>
  <si>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</si>
  <si>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</si>
  <si>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</si>
  <si>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</si>
  <si>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</si>
  <si>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</si>
  <si>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</si>
  <si>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</si>
  <si>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</si>
  <si>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</si>
  <si>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</si>
  <si>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</si>
  <si>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</si>
  <si>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</si>
  <si>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</si>
  <si>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</si>
  <si>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</si>
  <si>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</si>
  <si>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</si>
  <si>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</si>
  <si>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</si>
  <si>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</si>
  <si>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</si>
  <si>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</si>
  <si>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</si>
  <si>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</si>
  <si>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</si>
  <si>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</si>
  <si>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</si>
  <si>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</si>
  <si>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</si>
  <si>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</si>
  <si>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</si>
  <si>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</si>
  <si>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</si>
  <si>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</si>
  <si>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</si>
  <si>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</si>
  <si>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</si>
  <si>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</si>
  <si>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</si>
  <si>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</si>
  <si>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</si>
  <si>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</si>
  <si>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</si>
  <si>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</si>
  <si>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</si>
  <si>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</si>
  <si>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</si>
  <si>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</si>
  <si>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</si>
  <si>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</si>
  <si>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</si>
  <si>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</si>
  <si>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</si>
  <si>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</si>
  <si>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</si>
  <si>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</si>
  <si>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</si>
  <si>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</si>
  <si>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</si>
  <si>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</si>
  <si>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</si>
  <si>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</si>
  <si>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</si>
  <si>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</si>
  <si>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</si>
  <si>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</si>
  <si>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</si>
  <si>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</si>
  <si>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</si>
  <si>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</si>
  <si>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</si>
  <si>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</si>
  <si>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</si>
  <si>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</si>
  <si>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</si>
  <si>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</si>
  <si>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</si>
  <si>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</si>
  <si>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</si>
  <si>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</si>
  <si>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</si>
  <si>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</si>
  <si>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</si>
  <si>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</si>
  <si>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</si>
  <si>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</si>
  <si>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</si>
  <si>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</si>
  <si>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</si>
  <si>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</si>
  <si>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</si>
  <si>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</si>
  <si>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</si>
  <si>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</si>
  <si>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</si>
  <si>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</si>
  <si>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</si>
  <si>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</si>
  <si>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</si>
  <si>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</si>
  <si>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</si>
  <si>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</si>
  <si>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</si>
  <si>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</si>
  <si>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</si>
  <si>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</si>
  <si>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</si>
  <si>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</si>
  <si>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</si>
  <si>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</si>
  <si>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</si>
  <si>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</si>
  <si>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</si>
  <si>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</si>
  <si>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</si>
  <si>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</si>
  <si>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</si>
  <si>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</si>
  <si>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</si>
  <si>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</si>
  <si>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</si>
  <si>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</si>
  <si>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</si>
  <si>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</si>
  <si>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</si>
  <si>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</si>
  <si>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</si>
  <si>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</si>
  <si>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</si>
  <si>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</si>
  <si>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</si>
  <si>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</si>
  <si>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</si>
  <si>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</si>
  <si>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</si>
  <si>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</si>
  <si>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</si>
  <si>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</si>
  <si>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</si>
  <si>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</si>
  <si>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</si>
  <si>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</si>
  <si>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</si>
  <si>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</si>
  <si>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</si>
  <si>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</si>
  <si>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</si>
  <si>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</si>
  <si>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</si>
  <si>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</si>
  <si>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</si>
  <si>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</si>
  <si>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</si>
  <si>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</si>
  <si>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</si>
  <si>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</si>
  <si>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</si>
  <si>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</si>
  <si>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</si>
  <si>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</si>
  <si>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</si>
  <si>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</si>
  <si>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</si>
  <si>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</si>
  <si>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</si>
  <si>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</si>
  <si>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</si>
  <si>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</si>
  <si>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</si>
  <si>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</si>
  <si>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</si>
  <si>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</si>
  <si>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</si>
  <si>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</si>
  <si>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</si>
  <si>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</si>
  <si>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</si>
  <si>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</si>
  <si>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</si>
  <si>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</si>
  <si>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</si>
  <si>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</si>
  <si>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</si>
  <si>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</si>
  <si>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</si>
  <si>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</si>
  <si>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</si>
  <si>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</si>
  <si>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</si>
  <si>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</si>
  <si>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</si>
  <si>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</si>
  <si>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</si>
  <si>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</si>
  <si>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</si>
  <si>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</si>
  <si>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</si>
  <si>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</si>
  <si>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</si>
  <si>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</si>
  <si>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</si>
  <si>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</si>
  <si>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</si>
  <si>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</si>
  <si>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</si>
  <si>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</si>
  <si>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</si>
  <si>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</si>
  <si>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</si>
  <si>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</si>
  <si>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</si>
  <si>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</si>
  <si>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</si>
  <si>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</si>
  <si>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</si>
  <si>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</si>
  <si>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</si>
  <si>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</si>
  <si>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</si>
  <si>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</si>
  <si>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</si>
  <si>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</si>
  <si>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</si>
  <si>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</si>
  <si>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</si>
  <si>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</si>
  <si>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</si>
  <si>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</si>
  <si>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</si>
  <si>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</si>
  <si>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</si>
  <si>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</si>
  <si>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</si>
  <si>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</si>
  <si>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</si>
  <si>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</si>
  <si>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</si>
  <si>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</si>
  <si>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</si>
  <si>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</si>
  <si>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</si>
  <si>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</si>
  <si>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</si>
  <si>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</si>
  <si>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</si>
  <si>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</si>
  <si>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</si>
  <si>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</si>
  <si>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</si>
  <si>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</si>
  <si>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</si>
  <si>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</si>
  <si>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</si>
  <si>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</si>
  <si>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</si>
  <si>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</si>
  <si>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</si>
  <si>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</si>
  <si>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</si>
  <si>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</si>
  <si>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</si>
  <si>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</si>
  <si>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</si>
  <si>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</si>
  <si>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</si>
  <si>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</si>
  <si>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</si>
  <si>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</si>
  <si>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</si>
  <si>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</si>
  <si>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</si>
  <si>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</si>
  <si>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</si>
  <si>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</si>
  <si>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</si>
  <si>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</si>
  <si>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</si>
  <si>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</si>
  <si>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</si>
  <si>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</si>
  <si>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</si>
  <si>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</si>
  <si>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</si>
  <si>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</si>
  <si>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</si>
  <si>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</si>
  <si>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</si>
  <si>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</si>
  <si>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</si>
  <si>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</si>
  <si>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</si>
  <si>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</si>
  <si>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</si>
  <si>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</si>
  <si>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</si>
  <si>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</si>
  <si>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</si>
  <si>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</si>
  <si>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</si>
  <si>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</si>
  <si>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</si>
  <si>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</si>
  <si>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</si>
  <si>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</si>
  <si>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</si>
  <si>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</si>
  <si>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</si>
  <si>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</si>
  <si>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</si>
  <si>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</si>
  <si>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</si>
  <si>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</si>
  <si>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</si>
  <si>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</si>
  <si>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</si>
  <si>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</si>
  <si>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</si>
  <si>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</si>
  <si>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</si>
  <si>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</si>
  <si>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</si>
  <si>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</si>
  <si>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</si>
  <si>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</si>
  <si>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</si>
  <si>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</si>
  <si>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</si>
  <si>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</si>
  <si>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</si>
  <si>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</si>
  <si>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</si>
  <si>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</si>
  <si>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</si>
  <si>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</si>
  <si>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</si>
  <si>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</si>
  <si>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</si>
  <si>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</si>
  <si>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</si>
  <si>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</si>
  <si>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</si>
  <si>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</si>
  <si>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</si>
  <si>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</si>
  <si>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</si>
  <si>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</si>
  <si>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</si>
  <si>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</si>
  <si>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</si>
  <si>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</si>
  <si>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</si>
  <si>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</si>
  <si>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</si>
  <si>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</si>
  <si>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</si>
  <si>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</si>
  <si>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</si>
  <si>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</si>
  <si>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</si>
  <si>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</si>
  <si>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</si>
  <si>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</si>
  <si>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</si>
  <si>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</si>
  <si>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</si>
  <si>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</si>
  <si>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</si>
  <si>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</si>
  <si>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</si>
  <si>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</si>
  <si>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</si>
  <si>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</si>
  <si>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</si>
  <si>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</si>
  <si>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</si>
  <si>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</si>
  <si>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</si>
  <si>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</si>
  <si>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</si>
  <si>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</si>
  <si>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</si>
  <si>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</si>
  <si>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</si>
  <si>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</si>
  <si>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</si>
  <si>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</si>
  <si>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</si>
  <si>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</si>
  <si>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</si>
  <si>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</si>
  <si>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</si>
  <si>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</si>
  <si>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</si>
  <si>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</si>
  <si>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</si>
  <si>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</si>
  <si>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</si>
  <si>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</si>
  <si>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</si>
  <si>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</si>
  <si>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</si>
  <si>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</si>
  <si>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</si>
  <si>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</si>
  <si>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</si>
  <si>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</si>
  <si>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</si>
  <si>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</si>
  <si>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</si>
  <si>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</si>
  <si>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</si>
  <si>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</si>
  <si>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</si>
  <si>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</si>
  <si>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</si>
  <si>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</si>
  <si>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</si>
  <si>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</si>
  <si>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</si>
  <si>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</si>
  <si>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</si>
  <si>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</si>
  <si>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</si>
  <si>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</si>
  <si>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</si>
  <si>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</si>
  <si>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</si>
  <si>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</si>
  <si>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</si>
  <si>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</si>
  <si>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</si>
  <si>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</si>
  <si>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</si>
  <si>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</si>
  <si>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</si>
  <si>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</si>
  <si>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</si>
  <si>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</si>
  <si>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</si>
  <si>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</si>
  <si>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</si>
  <si>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</si>
  <si>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</si>
  <si>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</si>
  <si>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</si>
  <si>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</si>
  <si>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</si>
  <si>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</si>
  <si>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</si>
  <si>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</si>
  <si>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</si>
  <si>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</si>
  <si>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</si>
  <si>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</si>
  <si>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</si>
  <si>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</si>
  <si>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</si>
  <si>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</si>
  <si>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</si>
  <si>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</si>
  <si>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</si>
  <si>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</si>
  <si>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</si>
  <si>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</si>
  <si>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</si>
  <si>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</si>
  <si>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</si>
  <si>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</si>
  <si>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</si>
  <si>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</si>
  <si>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</si>
  <si>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</si>
  <si>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</si>
  <si>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</si>
  <si>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</si>
  <si>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</si>
  <si>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</si>
  <si>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</si>
  <si>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</si>
  <si>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</si>
  <si>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</si>
  <si>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</si>
  <si>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</si>
  <si>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</si>
  <si>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</si>
  <si>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</si>
  <si>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</si>
  <si>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</si>
  <si>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</si>
  <si>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</si>
  <si>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</si>
  <si>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</si>
  <si>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</si>
  <si>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</si>
  <si>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</si>
  <si>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</si>
  <si>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</si>
  <si>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</si>
  <si>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</si>
  <si>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</si>
  <si>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</si>
  <si>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</si>
  <si>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</si>
  <si>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</si>
  <si>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</si>
  <si>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</si>
  <si>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</si>
  <si>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</si>
  <si>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</si>
  <si>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</si>
  <si>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</si>
  <si>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</si>
  <si>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</si>
  <si>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</si>
  <si>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</si>
  <si>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</si>
  <si>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</si>
  <si>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</si>
  <si>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</si>
  <si>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</si>
  <si>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</si>
  <si>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</si>
  <si>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</si>
  <si>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</si>
  <si>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</si>
  <si>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</si>
  <si>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</si>
  <si>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</si>
  <si>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</si>
  <si>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</si>
  <si>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</si>
  <si>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</si>
  <si>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</si>
  <si>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</si>
  <si>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</si>
  <si>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</si>
  <si>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</si>
  <si>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</si>
  <si>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</si>
  <si>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</si>
  <si>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</si>
  <si>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</si>
  <si>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</si>
  <si>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</si>
  <si>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</si>
  <si>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</si>
  <si>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</si>
  <si>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</si>
  <si>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</si>
  <si>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</si>
  <si>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</si>
  <si>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</si>
  <si>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</si>
  <si>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</si>
  <si>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</si>
  <si>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</si>
  <si>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</si>
  <si>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</si>
  <si>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</si>
  <si>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</si>
  <si>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</si>
  <si>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</si>
  <si>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</si>
  <si>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</si>
  <si>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</si>
  <si>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</si>
  <si>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</si>
  <si>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</si>
  <si>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</si>
  <si>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</si>
  <si>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</si>
  <si>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</si>
  <si>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</si>
  <si>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</si>
  <si>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</si>
  <si>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</si>
  <si>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</si>
  <si>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</si>
  <si>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</si>
  <si>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</si>
  <si>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</si>
  <si>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</si>
  <si>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</si>
  <si>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</si>
  <si>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</si>
  <si>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</si>
  <si>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</si>
  <si>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</si>
  <si>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</si>
  <si>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</si>
  <si>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</si>
  <si>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</si>
  <si>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</si>
  <si>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</si>
  <si>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</si>
  <si>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</si>
  <si>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</si>
  <si>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</si>
  <si>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</si>
  <si>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</si>
  <si>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</si>
  <si>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</si>
  <si>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</si>
  <si>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</si>
  <si>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</si>
  <si>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</si>
  <si>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</si>
  <si>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</si>
  <si>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</si>
  <si>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</si>
  <si>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</si>
  <si>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</si>
  <si>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</si>
  <si>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</si>
  <si>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</si>
  <si>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</si>
  <si>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</si>
  <si>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</si>
  <si>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</si>
  <si>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</si>
  <si>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</si>
  <si>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</si>
  <si>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</si>
  <si>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</si>
  <si>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</si>
  <si>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</si>
  <si>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</si>
  <si>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</si>
  <si>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</si>
  <si>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</si>
  <si>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</si>
  <si>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</si>
  <si>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</si>
  <si>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</si>
  <si>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</si>
  <si>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</si>
  <si>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</si>
  <si>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</si>
  <si>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</si>
  <si>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</si>
  <si>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</si>
  <si>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</si>
  <si>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</si>
  <si>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</si>
  <si>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</si>
  <si>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</si>
  <si>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</si>
  <si>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</si>
  <si>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</si>
  <si>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</si>
  <si>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</si>
  <si>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</si>
  <si>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</si>
  <si>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</si>
  <si>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</si>
  <si>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</si>
  <si>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</si>
  <si>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</si>
  <si>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</si>
  <si>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</si>
  <si>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</si>
  <si>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</si>
  <si>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</si>
  <si>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</si>
  <si>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</si>
  <si>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</si>
  <si>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</si>
  <si>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</si>
  <si>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</si>
  <si>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</si>
  <si>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</si>
  <si>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</si>
  <si>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</si>
  <si>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</si>
  <si>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</si>
  <si>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</si>
  <si>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</si>
  <si>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</si>
  <si>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</si>
  <si>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</si>
  <si>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</si>
  <si>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</si>
  <si>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</si>
  <si>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</si>
  <si>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</si>
  <si>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</si>
  <si>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</si>
  <si>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</si>
  <si>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</si>
  <si>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</si>
  <si>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</si>
  <si>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</si>
  <si>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</si>
  <si>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</si>
  <si>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</si>
  <si>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</si>
  <si>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</si>
  <si>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</si>
  <si>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</si>
  <si>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</si>
  <si>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</si>
  <si>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</si>
  <si>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</si>
  <si>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</si>
  <si>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</si>
  <si>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</si>
  <si>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</si>
  <si>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</si>
  <si>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</si>
  <si>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</si>
  <si>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</si>
  <si>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</si>
  <si>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</si>
  <si>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</si>
  <si>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</si>
  <si>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</si>
  <si>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</si>
  <si>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</si>
  <si>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</si>
  <si>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</si>
  <si>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</si>
  <si>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</si>
  <si>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</si>
  <si>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</si>
  <si>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</si>
  <si>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</si>
  <si>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</si>
  <si>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</si>
  <si>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</si>
  <si>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</si>
  <si>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</si>
  <si>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</si>
  <si>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</si>
  <si>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</si>
  <si>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</si>
  <si>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</si>
  <si>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</si>
  <si>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</si>
  <si>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</si>
  <si>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</si>
  <si>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</si>
  <si>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</si>
  <si>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</si>
  <si>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</si>
  <si>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</si>
  <si>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</si>
  <si>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</si>
  <si>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</si>
  <si>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</si>
  <si>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</si>
  <si>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</si>
  <si>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</si>
  <si>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</si>
  <si>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</si>
  <si>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</si>
  <si>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</si>
  <si>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</si>
  <si>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</si>
  <si>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</si>
  <si>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</si>
  <si>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</si>
  <si>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</si>
  <si>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</si>
  <si>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</si>
  <si>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</si>
  <si>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</si>
  <si>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</si>
  <si>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</si>
  <si>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</si>
  <si>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</si>
  <si>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</si>
  <si>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</si>
  <si>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</si>
  <si>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</si>
  <si>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</si>
  <si>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</si>
  <si>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</si>
  <si>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</si>
  <si>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</si>
  <si>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</si>
  <si>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</si>
  <si>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</si>
  <si>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</si>
  <si>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</si>
  <si>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</si>
  <si>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</si>
  <si>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</si>
  <si>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</si>
  <si>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</si>
  <si>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</si>
  <si>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</si>
  <si>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</si>
  <si>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</si>
  <si>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</si>
  <si>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</si>
  <si>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</si>
  <si>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</si>
  <si>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</si>
  <si>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</si>
  <si>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</si>
  <si>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</si>
  <si>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</si>
  <si>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</si>
  <si>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</si>
  <si>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</si>
  <si>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</si>
  <si>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</si>
  <si>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</si>
  <si>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</si>
  <si>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</si>
  <si>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</si>
  <si>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</si>
  <si>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</si>
  <si>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</si>
  <si>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</si>
  <si>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</si>
  <si>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</si>
  <si>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</si>
  <si>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</si>
  <si>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</si>
  <si>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</si>
  <si>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</si>
  <si>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</si>
  <si>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</si>
  <si>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</si>
  <si>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</si>
  <si>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</si>
  <si>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</si>
  <si>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</si>
  <si>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</si>
  <si>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</si>
  <si>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</si>
  <si>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</si>
  <si>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</si>
  <si>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</si>
  <si>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</si>
  <si>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</si>
  <si>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</si>
  <si>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</si>
  <si>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</si>
  <si>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</si>
  <si>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</si>
  <si>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</si>
  <si>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</si>
  <si>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</si>
  <si>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</si>
  <si>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</si>
  <si>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</si>
  <si>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</si>
  <si>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</si>
  <si>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</si>
  <si>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</si>
  <si>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</si>
  <si>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</si>
  <si>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</si>
  <si>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</si>
  <si>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</si>
  <si>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</si>
  <si>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</si>
  <si>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</si>
  <si>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</si>
  <si>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</si>
  <si>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</si>
  <si>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</si>
  <si>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</si>
  <si>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</si>
  <si>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</si>
  <si>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</si>
  <si>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</si>
  <si>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</si>
  <si>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</si>
  <si>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</si>
  <si>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</si>
  <si>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</si>
  <si>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</si>
  <si>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</si>
  <si>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</si>
  <si>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</si>
  <si>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</si>
  <si>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</si>
  <si>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</si>
  <si>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</si>
  <si>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</si>
  <si>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</si>
  <si>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</si>
  <si>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</si>
  <si>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</si>
  <si>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</si>
  <si>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</si>
  <si>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</si>
  <si>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</si>
  <si>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</si>
  <si>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</si>
  <si>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</si>
  <si>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</si>
  <si>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</si>
  <si>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</si>
  <si>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</si>
  <si>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</si>
  <si>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</si>
  <si>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</si>
  <si>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</si>
  <si>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</si>
  <si>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</si>
  <si>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</si>
  <si>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</si>
  <si>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</si>
  <si>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</si>
  <si>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</si>
  <si>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</si>
  <si>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</si>
  <si>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</si>
  <si>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</si>
  <si>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</si>
  <si>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</si>
  <si>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</si>
  <si>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</si>
  <si>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</si>
  <si>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</si>
  <si>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</si>
  <si>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</si>
  <si>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</si>
  <si>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</si>
  <si>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</si>
  <si>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</si>
  <si>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</si>
  <si>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</si>
  <si>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</si>
  <si>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</si>
  <si>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</si>
  <si>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</si>
  <si>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</si>
  <si>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</si>
  <si>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</si>
  <si>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</si>
  <si>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</si>
  <si>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</si>
  <si>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</si>
  <si>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</si>
  <si>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</si>
  <si>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</si>
  <si>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</si>
  <si>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</si>
  <si>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</si>
  <si>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</si>
  <si>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</si>
  <si>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</si>
  <si>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</si>
  <si>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</si>
  <si>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</si>
  <si>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</si>
  <si>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</si>
  <si>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</si>
  <si>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</si>
  <si>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</si>
  <si>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</si>
  <si>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</si>
  <si>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</si>
  <si>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</si>
  <si>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</si>
  <si>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</si>
  <si>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</si>
  <si>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</si>
  <si>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</si>
  <si>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</si>
  <si>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</si>
  <si>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</si>
  <si>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</si>
  <si>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</si>
  <si>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</si>
  <si>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</si>
  <si>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</si>
  <si>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</si>
  <si>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</si>
  <si>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</si>
  <si>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</si>
  <si>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</si>
  <si>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</si>
  <si>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</si>
  <si>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</si>
  <si>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</si>
  <si>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</si>
  <si>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</si>
  <si>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</si>
  <si>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</si>
  <si>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</si>
  <si>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</si>
  <si>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</si>
  <si>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</si>
  <si>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</si>
  <si>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</si>
  <si>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</si>
  <si>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</si>
  <si>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</si>
  <si>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</si>
  <si>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</si>
  <si>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</si>
  <si>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</si>
  <si>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</si>
  <si>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</si>
  <si>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</si>
  <si>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</si>
  <si>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</si>
  <si>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</si>
  <si>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</si>
  <si>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</si>
  <si>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</si>
  <si>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</si>
  <si>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</si>
  <si>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</si>
  <si>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</si>
  <si>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</si>
  <si>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</si>
  <si>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</si>
  <si>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</si>
  <si>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</si>
  <si>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</si>
  <si>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</si>
  <si>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</si>
  <si>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</si>
  <si>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</si>
  <si>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</si>
  <si>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</si>
  <si>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</si>
  <si>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</si>
  <si>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</si>
  <si>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</si>
  <si>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</si>
  <si>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</si>
  <si>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</si>
  <si>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</si>
  <si>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</si>
  <si>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</si>
  <si>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</si>
  <si>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</si>
  <si>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</si>
  <si>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</si>
  <si>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</si>
  <si>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</si>
  <si>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</si>
  <si>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</si>
  <si>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</si>
  <si>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</si>
  <si>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</si>
  <si>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</si>
  <si>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</si>
  <si>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</si>
  <si>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</si>
  <si>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</si>
  <si>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</si>
  <si>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</si>
  <si>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</si>
  <si>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</si>
  <si>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</si>
  <si>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</si>
  <si>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</si>
  <si>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</si>
  <si>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</si>
  <si>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</si>
  <si>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</si>
  <si>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</si>
  <si>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</si>
  <si>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</si>
  <si>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</si>
  <si>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</si>
  <si>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</si>
  <si>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</si>
  <si>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</si>
  <si>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</si>
  <si>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</si>
  <si>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</si>
  <si>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</si>
  <si>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</si>
  <si>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</si>
  <si>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</si>
  <si>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</si>
  <si>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</si>
  <si>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</si>
  <si>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</si>
  <si>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</si>
  <si>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</si>
  <si>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</si>
  <si>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</si>
  <si>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</si>
  <si>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</si>
  <si>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</si>
  <si>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</si>
  <si>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</si>
  <si>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</si>
  <si>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</si>
  <si>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</si>
  <si>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</si>
  <si>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</si>
  <si>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</si>
  <si>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</si>
  <si>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</si>
  <si>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</si>
  <si>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</si>
  <si>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</si>
  <si>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</si>
  <si>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</si>
  <si>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</si>
  <si>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</si>
  <si>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</si>
  <si>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</si>
  <si>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</si>
  <si>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</si>
  <si>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</si>
  <si>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</si>
  <si>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</si>
  <si>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</si>
  <si>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</si>
  <si>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</si>
  <si>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</si>
  <si>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</si>
  <si>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</si>
  <si>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</si>
  <si>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</si>
  <si>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</si>
  <si>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</si>
  <si>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</si>
  <si>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</si>
  <si>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</si>
  <si>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</si>
  <si>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</si>
  <si>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</si>
  <si>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</si>
  <si>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</si>
  <si>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</si>
  <si>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</si>
  <si>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</si>
  <si>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</si>
  <si>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</si>
  <si>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</si>
  <si>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</si>
  <si>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</si>
  <si>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</si>
  <si>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</si>
  <si>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</si>
  <si>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</si>
  <si>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</si>
  <si>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</si>
  <si>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</si>
  <si>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</si>
  <si>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</si>
  <si>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</si>
  <si>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</si>
  <si>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</si>
  <si>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</si>
  <si>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</si>
  <si>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</si>
  <si>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</si>
  <si>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</si>
  <si>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</si>
  <si>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</si>
  <si>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</si>
  <si>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</si>
  <si>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</si>
  <si>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</si>
  <si>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</si>
  <si>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</si>
  <si>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</si>
  <si>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</si>
  <si>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</si>
  <si>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</si>
  <si>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</si>
  <si>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</si>
  <si>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</si>
  <si>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</si>
  <si>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</si>
  <si>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</si>
  <si>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</si>
  <si>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</si>
  <si>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</si>
  <si>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</si>
  <si>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</si>
  <si>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</si>
  <si>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</si>
  <si>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</si>
  <si>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</si>
  <si>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</si>
  <si>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</si>
  <si>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</si>
  <si>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</si>
  <si>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</si>
  <si>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</si>
  <si>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</si>
  <si>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</si>
  <si>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</si>
  <si>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</si>
  <si>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</si>
  <si>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</si>
  <si>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</si>
  <si>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</si>
  <si>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</si>
  <si>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</si>
  <si>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</si>
  <si>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</si>
  <si>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</si>
  <si>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</si>
  <si>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</si>
  <si>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</si>
  <si>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</si>
  <si>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</si>
  <si>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</si>
  <si>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</si>
  <si>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</si>
  <si>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</si>
  <si>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</si>
  <si>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</si>
  <si>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</si>
  <si>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</si>
  <si>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</si>
  <si>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</si>
  <si>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</si>
  <si>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</si>
  <si>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</si>
  <si>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</si>
  <si>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</si>
  <si>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</si>
  <si>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</si>
  <si>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</si>
  <si>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</si>
  <si>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</si>
  <si>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</si>
  <si>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</si>
  <si>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</si>
  <si>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</si>
  <si>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</si>
  <si>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</si>
  <si>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</si>
  <si>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</si>
  <si>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</si>
  <si>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</si>
  <si>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</si>
  <si>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</si>
  <si>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</si>
  <si>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</si>
  <si>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</si>
  <si>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</si>
  <si>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</si>
  <si>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</si>
  <si>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</si>
  <si>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</si>
  <si>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</si>
  <si>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</si>
  <si>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</si>
  <si>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</si>
  <si>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</si>
  <si>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</si>
  <si>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</si>
  <si>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</si>
  <si>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</si>
  <si>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</si>
  <si>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</si>
  <si>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</si>
  <si>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</si>
  <si>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</si>
  <si>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</si>
  <si>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</si>
  <si>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</si>
  <si>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</si>
  <si>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</si>
  <si>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</si>
  <si>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</si>
  <si>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</si>
  <si>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</si>
  <si>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</si>
  <si>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</si>
  <si>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</si>
  <si>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</si>
  <si>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</si>
  <si>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</si>
  <si>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</si>
  <si>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</si>
  <si>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</si>
  <si>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</si>
  <si>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</si>
  <si>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</si>
  <si>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</si>
  <si>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</si>
  <si>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</si>
  <si>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</si>
  <si>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</si>
  <si>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</si>
  <si>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</si>
  <si>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</si>
  <si>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</si>
  <si>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</si>
  <si>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</si>
  <si>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</si>
  <si>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</si>
  <si>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</si>
  <si>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</si>
  <si>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</si>
  <si>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</si>
  <si>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</si>
  <si>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</si>
  <si>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</si>
  <si>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</si>
  <si>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</si>
  <si>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</si>
  <si>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</si>
  <si>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</si>
  <si>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</si>
  <si>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</si>
  <si>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</si>
  <si>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</si>
  <si>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</si>
  <si>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</si>
  <si>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</si>
  <si>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</si>
  <si>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</si>
  <si>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</si>
  <si>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</si>
  <si>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</si>
  <si>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</si>
  <si>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</si>
  <si>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</si>
  <si>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</si>
  <si>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</si>
  <si>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</si>
  <si>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</si>
  <si>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</si>
  <si>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</si>
  <si>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</si>
  <si>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</si>
  <si>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</si>
  <si>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</si>
  <si>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</si>
  <si>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</si>
  <si>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</si>
  <si>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</si>
  <si>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</si>
  <si>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</si>
  <si>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</si>
  <si>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</si>
  <si>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</si>
  <si>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</si>
  <si>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</si>
  <si>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</si>
  <si>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</si>
  <si>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</si>
  <si>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</si>
  <si>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</si>
  <si>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</si>
  <si>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</si>
  <si>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</si>
  <si>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</si>
  <si>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</si>
  <si>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</si>
  <si>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</si>
  <si>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</si>
  <si>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</si>
  <si>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</si>
  <si>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</si>
  <si>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</si>
  <si>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</si>
  <si>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</si>
  <si>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</si>
  <si>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</si>
  <si>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</si>
  <si>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</si>
  <si>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</si>
  <si>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</si>
  <si>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</si>
  <si>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</si>
  <si>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</si>
  <si>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</si>
  <si>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</si>
  <si>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</si>
  <si>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</si>
  <si>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</si>
  <si>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</si>
  <si>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</si>
  <si>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</si>
  <si>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</si>
  <si>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</si>
  <si>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</si>
  <si>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</si>
  <si>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</si>
  <si>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</si>
  <si>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</si>
  <si>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</si>
  <si>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</si>
  <si>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</si>
  <si>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</si>
  <si>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</si>
  <si>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</si>
  <si>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</si>
  <si>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</si>
  <si>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</si>
  <si>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</si>
  <si>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</si>
  <si>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</si>
  <si>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</si>
  <si>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</si>
  <si>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</si>
  <si>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</si>
  <si>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</si>
  <si>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</si>
  <si>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</si>
  <si>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</si>
  <si>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</si>
  <si>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</si>
  <si>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</si>
  <si>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</si>
  <si>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</si>
  <si>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</si>
  <si>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</si>
  <si>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</si>
  <si>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</si>
  <si>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</si>
  <si>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</si>
  <si>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</si>
  <si>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</si>
  <si>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</si>
  <si>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</si>
  <si>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</si>
  <si>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</si>
  <si>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</si>
  <si>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</si>
  <si>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</si>
  <si>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</si>
  <si>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</si>
  <si>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</si>
  <si>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</si>
  <si>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</si>
  <si>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</si>
  <si>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</si>
  <si>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</si>
  <si>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</si>
  <si>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</si>
  <si>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</si>
  <si>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</si>
  <si>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</si>
  <si>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</si>
  <si>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</si>
  <si>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</si>
  <si>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</si>
  <si>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</si>
  <si>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</si>
  <si>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</si>
  <si>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</si>
  <si>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</si>
  <si>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</si>
  <si>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</si>
  <si>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</si>
  <si>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</si>
  <si>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</si>
  <si>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</si>
  <si>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</si>
  <si>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</si>
  <si>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</si>
  <si>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</si>
  <si>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</si>
  <si>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</si>
  <si>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</si>
  <si>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</si>
  <si>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</si>
  <si>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</si>
  <si>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</si>
  <si>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</si>
  <si>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</si>
  <si>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</si>
  <si>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</si>
  <si>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</si>
  <si>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</si>
  <si>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</si>
  <si>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</si>
  <si>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</si>
  <si>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</si>
  <si>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</si>
  <si>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</si>
  <si>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</si>
  <si>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</si>
  <si>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</si>
  <si>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</si>
  <si>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</si>
  <si>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</si>
  <si>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</si>
  <si>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</si>
  <si>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</si>
  <si>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</si>
  <si>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</si>
  <si>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</si>
  <si>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</si>
  <si>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</si>
  <si>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</si>
  <si>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</si>
  <si>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</si>
  <si>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</si>
  <si>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</si>
  <si>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</si>
  <si>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</si>
  <si>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</si>
  <si>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</si>
  <si>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</si>
  <si>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</si>
  <si>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</si>
  <si>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</si>
  <si>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</si>
  <si>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</si>
  <si>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</si>
  <si>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</si>
  <si>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</si>
  <si>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</si>
  <si>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</si>
  <si>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</si>
  <si>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</si>
  <si>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</si>
  <si>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</si>
  <si>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</si>
  <si>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</si>
  <si>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</si>
  <si>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</si>
  <si>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</si>
  <si>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</si>
  <si>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</si>
  <si>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</si>
  <si>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</si>
  <si>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</si>
  <si>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</si>
  <si>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</si>
  <si>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</si>
  <si>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</si>
  <si>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</si>
  <si>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</si>
  <si>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</si>
  <si>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</si>
  <si>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</si>
  <si>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</si>
  <si>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</si>
  <si>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</si>
  <si>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</si>
  <si>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</si>
  <si>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</si>
  <si>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</si>
  <si>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</si>
  <si>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</si>
  <si>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</si>
  <si>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</si>
  <si>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</si>
  <si>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</si>
  <si>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</si>
  <si>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</si>
  <si>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</si>
  <si>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</si>
  <si>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</si>
  <si>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</si>
  <si>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</si>
  <si>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</si>
  <si>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</si>
  <si>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</si>
  <si>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</si>
  <si>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</si>
  <si>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</si>
  <si>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</si>
  <si>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</si>
  <si>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</si>
  <si>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</si>
  <si>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</si>
  <si>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</si>
  <si>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</si>
  <si>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</si>
  <si>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</si>
  <si>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</si>
  <si>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</si>
  <si>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</si>
  <si>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</si>
  <si>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</si>
  <si>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</si>
  <si>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</si>
  <si>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</si>
  <si>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</si>
  <si>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</si>
  <si>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</si>
  <si>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</si>
  <si>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</si>
  <si>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</si>
  <si>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</si>
  <si>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</si>
  <si>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</si>
  <si>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</si>
  <si>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</si>
  <si>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</si>
  <si>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</si>
  <si>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</si>
  <si>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</si>
  <si>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</si>
  <si>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</si>
  <si>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</si>
  <si>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</si>
  <si>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</si>
  <si>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</si>
  <si>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</si>
  <si>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</si>
  <si>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</si>
  <si>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</si>
  <si>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</si>
  <si>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</si>
  <si>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</si>
  <si>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</si>
  <si>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</si>
  <si>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</si>
  <si>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</si>
  <si>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</si>
  <si>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</si>
  <si>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</si>
  <si>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</si>
  <si>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</si>
  <si>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</si>
  <si>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</si>
  <si>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</si>
  <si>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</si>
  <si>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</si>
  <si>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</si>
  <si>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</si>
  <si>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</si>
  <si>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</si>
  <si>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</si>
  <si>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</si>
  <si>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</si>
  <si>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</si>
  <si>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</si>
  <si>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</si>
  <si>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</si>
  <si>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</si>
  <si>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</si>
  <si>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</si>
  <si>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</si>
  <si>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</si>
  <si>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</si>
  <si>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</si>
  <si>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</si>
  <si>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</si>
  <si>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</si>
  <si>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</si>
  <si>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</si>
  <si>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</si>
  <si>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</si>
  <si>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</si>
  <si>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</si>
  <si>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</si>
  <si>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</si>
  <si>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</si>
  <si>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</si>
  <si>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</si>
  <si>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</si>
  <si>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</si>
  <si>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</si>
  <si>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</si>
  <si>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</si>
  <si>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</si>
  <si>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</si>
  <si>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</si>
  <si>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</si>
  <si>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</si>
  <si>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</si>
  <si>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</si>
  <si>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</si>
  <si>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</si>
  <si>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</si>
  <si>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</si>
  <si>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</si>
  <si>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</si>
  <si>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</si>
  <si>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</si>
  <si>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</si>
  <si>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</si>
  <si>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</si>
  <si>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</si>
  <si>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</si>
  <si>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</si>
  <si>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</si>
  <si>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</si>
  <si>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</si>
  <si>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</si>
  <si>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</si>
  <si>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</si>
  <si>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</si>
  <si>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</si>
  <si>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</si>
  <si>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</si>
  <si>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</si>
  <si>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</si>
  <si>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</si>
  <si>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</si>
  <si>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</si>
  <si>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</si>
  <si>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</si>
  <si>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</si>
  <si>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</si>
  <si>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</si>
  <si>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</si>
  <si>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</si>
  <si>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</si>
  <si>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</si>
  <si>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</si>
  <si>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</si>
  <si>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</si>
  <si>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</si>
  <si>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</si>
  <si>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</si>
  <si>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</si>
  <si>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</si>
  <si>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</si>
  <si>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</si>
  <si>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</si>
  <si>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</si>
  <si>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</si>
  <si>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</si>
  <si>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</si>
  <si>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</si>
  <si>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</si>
  <si>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</si>
  <si>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</si>
  <si>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</si>
  <si>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</si>
  <si>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</si>
  <si>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</si>
  <si>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</si>
  <si>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</si>
  <si>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</si>
  <si>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</si>
  <si>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</si>
  <si>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</si>
  <si>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</si>
  <si>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</si>
  <si>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</si>
  <si>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</si>
  <si>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</si>
  <si>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</si>
  <si>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</si>
  <si>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</si>
  <si>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</si>
  <si>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</si>
  <si>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</si>
  <si>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</si>
  <si>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</si>
  <si>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</si>
  <si>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</si>
  <si>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</si>
  <si>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</si>
  <si>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</si>
  <si>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</si>
  <si>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</si>
  <si>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</si>
  <si>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</si>
  <si>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</si>
  <si>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</si>
  <si>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</si>
  <si>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</si>
  <si>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</si>
  <si>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</si>
  <si>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</si>
  <si>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</si>
  <si>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</si>
  <si>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</si>
  <si>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</si>
  <si>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</si>
  <si>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</si>
  <si>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</si>
  <si>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</si>
  <si>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</si>
  <si>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</si>
  <si>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</si>
  <si>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</si>
  <si>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</si>
  <si>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</si>
  <si>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</si>
  <si>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</si>
  <si>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</si>
  <si>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</si>
  <si>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</si>
  <si>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</si>
  <si>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</si>
  <si>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</si>
  <si>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</si>
  <si>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</si>
  <si>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</si>
  <si>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</si>
  <si>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</si>
  <si>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</si>
  <si>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</si>
  <si>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</si>
  <si>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</si>
  <si>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</si>
  <si>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</si>
  <si>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</si>
  <si>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</si>
  <si>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</si>
  <si>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</si>
  <si>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</si>
  <si>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</si>
  <si>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</si>
  <si>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</si>
  <si>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</si>
  <si>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</si>
  <si>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</si>
  <si>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</si>
  <si>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</si>
  <si>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</si>
  <si>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</si>
  <si>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</si>
  <si>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</si>
  <si>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</si>
  <si>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</si>
  <si>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</si>
  <si>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</si>
  <si>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</si>
  <si>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</si>
  <si>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</si>
  <si>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</si>
  <si>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</si>
  <si>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</si>
  <si>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</si>
  <si>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</si>
  <si>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</si>
  <si>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</si>
  <si>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</si>
  <si>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</si>
  <si>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</si>
  <si>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</si>
  <si>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</si>
  <si>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</si>
  <si>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</si>
  <si>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</si>
  <si>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</si>
  <si>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</si>
  <si>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</si>
  <si>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</si>
  <si>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</si>
  <si>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</si>
  <si>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</si>
  <si>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</si>
  <si>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</si>
  <si>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</si>
  <si>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</si>
  <si>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</si>
  <si>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</si>
  <si>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</si>
  <si>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</si>
  <si>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</si>
  <si>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</si>
  <si>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</si>
  <si>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</si>
  <si>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</si>
  <si>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</si>
  <si>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</si>
  <si>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</si>
  <si>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</si>
  <si>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</si>
  <si>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</si>
  <si>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</si>
  <si>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</si>
  <si>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</si>
  <si>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</si>
  <si>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</si>
  <si>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</si>
  <si>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</si>
  <si>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</si>
  <si>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</si>
  <si>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</si>
  <si>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</si>
  <si>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</si>
  <si>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</si>
  <si>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</si>
  <si>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</si>
  <si>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</si>
  <si>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</si>
  <si>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</si>
  <si>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</si>
  <si>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</si>
  <si>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</si>
  <si>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</si>
  <si>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</si>
  <si>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</si>
  <si>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</si>
  <si>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</si>
  <si>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</si>
  <si>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</si>
  <si>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</si>
  <si>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</si>
  <si>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</si>
  <si>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</si>
  <si>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</si>
  <si>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</si>
  <si>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</si>
  <si>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</si>
  <si>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</si>
  <si>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</si>
  <si>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</si>
  <si>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</si>
  <si>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</si>
  <si>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</si>
  <si>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</si>
  <si>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</si>
  <si>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</si>
  <si>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</si>
  <si>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</si>
  <si>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</si>
  <si>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</si>
  <si>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</si>
  <si>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</si>
  <si>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</si>
  <si>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</si>
  <si>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</si>
  <si>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</si>
  <si>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</si>
  <si>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</si>
  <si>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</si>
  <si>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</si>
  <si>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</si>
  <si>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</si>
  <si>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</si>
  <si>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</si>
  <si>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</si>
  <si>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</si>
  <si>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</si>
  <si>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</si>
  <si>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</si>
  <si>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</si>
  <si>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</si>
  <si>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</si>
  <si>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</si>
  <si>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</si>
  <si>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</si>
  <si>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</si>
  <si>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</si>
  <si>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</si>
  <si>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</si>
  <si>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</si>
  <si>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</si>
  <si>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</si>
  <si>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</si>
  <si>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</si>
  <si>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</si>
  <si>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</si>
  <si>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</si>
  <si>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</si>
  <si>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</si>
  <si>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</si>
  <si>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</si>
  <si>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</si>
  <si>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</si>
  <si>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</si>
  <si>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</si>
  <si>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</si>
  <si>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</si>
  <si>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</si>
  <si>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</si>
  <si>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</si>
  <si>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</si>
  <si>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</si>
  <si>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</si>
  <si>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</si>
  <si>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</si>
  <si>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</si>
  <si>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</si>
  <si>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</si>
  <si>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</si>
  <si>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</si>
  <si>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</si>
  <si>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</si>
  <si>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</si>
  <si>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</si>
  <si>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</si>
  <si>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</si>
  <si>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</si>
  <si>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</si>
  <si>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</si>
  <si>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</si>
  <si>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</si>
  <si>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</si>
  <si>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</si>
  <si>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</si>
  <si>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</si>
  <si>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</si>
  <si>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</si>
  <si>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</si>
  <si>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</si>
  <si>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</si>
  <si>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</si>
  <si>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</si>
  <si>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</si>
  <si>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</si>
  <si>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</si>
  <si>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</si>
  <si>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</si>
  <si>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</si>
  <si>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</si>
  <si>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</si>
  <si>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</si>
  <si>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</si>
  <si>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</si>
  <si>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</si>
  <si>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</si>
  <si>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</si>
  <si>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</si>
  <si>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</si>
  <si>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</si>
  <si>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</si>
  <si>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</si>
  <si>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</si>
  <si>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</si>
  <si>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</si>
  <si>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</si>
  <si>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</si>
  <si>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</si>
  <si>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</si>
  <si>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</si>
  <si>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</si>
  <si>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</si>
  <si>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</si>
  <si>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</si>
  <si>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</si>
  <si>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</si>
  <si>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</si>
  <si>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</si>
  <si>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</si>
  <si>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</si>
  <si>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</si>
  <si>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</si>
  <si>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</si>
  <si>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</si>
  <si>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</si>
  <si>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</si>
  <si>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</si>
  <si>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</si>
  <si>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</si>
  <si>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</si>
  <si>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</si>
  <si>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</si>
  <si>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</si>
  <si>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</si>
  <si>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</si>
  <si>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</si>
  <si>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</si>
  <si>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</si>
  <si>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</si>
  <si>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</si>
  <si>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</si>
  <si>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</si>
  <si>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</si>
  <si>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</si>
  <si>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</si>
  <si>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</si>
  <si>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</si>
  <si>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</si>
  <si>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</si>
  <si>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</si>
  <si>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</si>
  <si>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</si>
  <si>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</si>
  <si>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</si>
  <si>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</si>
  <si>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</si>
  <si>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</si>
  <si>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</si>
  <si>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</si>
  <si>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</si>
  <si>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</si>
  <si>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</si>
  <si>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</si>
  <si>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</si>
  <si>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</si>
  <si>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</si>
  <si>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</si>
  <si>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</si>
  <si>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</si>
  <si>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</si>
  <si>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</si>
  <si>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</si>
  <si>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</si>
  <si>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</si>
  <si>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</si>
  <si>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</si>
  <si>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</si>
  <si>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</si>
  <si>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</si>
  <si>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</si>
  <si>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</si>
  <si>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</si>
  <si>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</si>
  <si>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</si>
  <si>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</si>
  <si>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</si>
  <si>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</si>
  <si>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</si>
  <si>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</si>
  <si>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</si>
  <si>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</si>
  <si>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</si>
  <si>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</si>
  <si>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</si>
  <si>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</si>
  <si>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</si>
  <si>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</si>
  <si>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</si>
  <si>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</si>
  <si>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</si>
  <si>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</si>
  <si>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</si>
  <si>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</si>
  <si>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</si>
  <si>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</si>
  <si>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</si>
  <si>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</si>
  <si>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</si>
  <si>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</si>
  <si>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</si>
  <si>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</si>
  <si>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</si>
  <si>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</si>
  <si>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</si>
  <si>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</si>
  <si>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</si>
  <si>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</si>
  <si>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</si>
  <si>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</si>
  <si>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</si>
  <si>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</si>
  <si>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</si>
  <si>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</si>
  <si>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</si>
  <si>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</si>
  <si>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</si>
  <si>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</si>
  <si>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</si>
  <si>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</si>
  <si>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</si>
  <si>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</si>
  <si>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</si>
  <si>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</si>
  <si>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</si>
  <si>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</si>
  <si>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</si>
  <si>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</si>
  <si>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</si>
  <si>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</si>
  <si>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</si>
  <si>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</si>
  <si>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</si>
  <si>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</si>
  <si>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</si>
  <si>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</si>
  <si>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</si>
  <si>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</si>
  <si>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</si>
  <si>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</si>
  <si>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</si>
  <si>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</si>
  <si>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</si>
  <si>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</si>
  <si>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</si>
  <si>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</si>
  <si>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</si>
  <si>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</si>
  <si>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</si>
  <si>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</si>
  <si>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</si>
  <si>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</si>
  <si>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</si>
  <si>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</si>
  <si>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</si>
  <si>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</si>
  <si>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</si>
  <si>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</si>
  <si>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</si>
  <si>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</si>
  <si>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</si>
  <si>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</si>
  <si>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</si>
  <si>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</si>
  <si>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</si>
  <si>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</si>
  <si>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</si>
  <si>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</si>
  <si>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</si>
  <si>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</si>
  <si>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</si>
  <si>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</si>
  <si>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</si>
  <si>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</si>
  <si>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</si>
  <si>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</si>
  <si>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</si>
  <si>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</si>
  <si>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</si>
  <si>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</si>
  <si>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</si>
  <si>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</si>
  <si>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</si>
  <si>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</si>
  <si>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</si>
  <si>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</si>
  <si>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</si>
  <si>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</si>
  <si>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</si>
  <si>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</si>
  <si>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</si>
  <si>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</si>
  <si>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</si>
  <si>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</si>
  <si>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</si>
  <si>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</si>
  <si>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</si>
  <si>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</si>
  <si>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</si>
  <si>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</si>
  <si>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</si>
  <si>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</si>
  <si>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</si>
  <si>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</si>
  <si>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</si>
  <si>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</si>
  <si>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</si>
  <si>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</si>
  <si>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</si>
  <si>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</si>
  <si>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</si>
  <si>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</si>
  <si>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</si>
  <si>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</si>
  <si>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</si>
  <si>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</si>
  <si>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</si>
  <si>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</si>
  <si>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</si>
  <si>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</si>
  <si>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</si>
  <si>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</si>
  <si>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</si>
  <si>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</si>
  <si>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</si>
  <si>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</si>
  <si>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</si>
  <si>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</si>
  <si>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</si>
  <si>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</si>
  <si>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</si>
  <si>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</si>
  <si>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</si>
  <si>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</si>
  <si>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</si>
  <si>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</si>
  <si>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</si>
  <si>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</si>
  <si>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</si>
  <si>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</si>
  <si>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</si>
  <si>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</si>
  <si>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</si>
  <si>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</si>
  <si>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</si>
  <si>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</si>
  <si>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</si>
  <si>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</si>
  <si>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</si>
  <si>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</si>
  <si>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</si>
  <si>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</si>
  <si>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</si>
  <si>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</si>
  <si>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</si>
  <si>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</si>
  <si>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</si>
  <si>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</si>
  <si>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</si>
  <si>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</si>
  <si>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</si>
  <si>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</si>
  <si>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</si>
  <si>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</si>
  <si>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</si>
  <si>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</si>
  <si>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</si>
  <si>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</si>
  <si>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</si>
  <si>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</si>
  <si>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</si>
  <si>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</si>
  <si>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</si>
  <si>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</si>
  <si>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</si>
  <si>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</si>
  <si>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</si>
  <si>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</si>
  <si>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</si>
  <si>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</si>
  <si>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</si>
  <si>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</si>
  <si>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</si>
  <si>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</si>
  <si>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</si>
  <si>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</si>
  <si>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</si>
  <si>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</si>
  <si>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</si>
  <si>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</si>
  <si>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</si>
  <si>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</si>
  <si>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</si>
  <si>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</si>
  <si>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</si>
  <si>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</si>
  <si>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</si>
  <si>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</si>
  <si>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</si>
  <si>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</si>
  <si>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</si>
  <si>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</si>
  <si>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</si>
  <si>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</si>
  <si>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</si>
  <si>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</si>
  <si>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</si>
  <si>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</si>
  <si>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</si>
  <si>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</si>
  <si>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</si>
  <si>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</si>
  <si>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</si>
  <si>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</si>
  <si>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</si>
  <si>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</si>
  <si>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</si>
  <si>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</si>
  <si>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</si>
  <si>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</si>
  <si>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</si>
  <si>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</si>
  <si>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</si>
  <si>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</si>
  <si>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</si>
  <si>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</si>
  <si>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</si>
  <si>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</si>
  <si>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</si>
  <si>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</si>
  <si>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</si>
  <si>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</si>
  <si>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</si>
  <si>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</si>
  <si>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</si>
  <si>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</si>
  <si>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</si>
  <si>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</si>
  <si>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</si>
  <si>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</si>
  <si>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</si>
  <si>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</si>
  <si>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</si>
  <si>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</si>
  <si>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</si>
  <si>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</si>
  <si>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</si>
  <si>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</si>
  <si>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</si>
  <si>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</si>
  <si>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</si>
  <si>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</si>
  <si>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</si>
  <si>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</si>
  <si>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</si>
  <si>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</si>
  <si>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</si>
  <si>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</si>
  <si>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</si>
  <si>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</si>
  <si>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</si>
  <si>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</si>
  <si>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</si>
  <si>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</si>
  <si>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</si>
  <si>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</si>
  <si>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</si>
  <si>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</si>
  <si>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</si>
  <si>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</si>
  <si>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</si>
  <si>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</si>
  <si>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</si>
  <si>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</si>
  <si>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</si>
  <si>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</si>
  <si>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</si>
  <si>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</si>
  <si>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</si>
  <si>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</si>
  <si>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</si>
  <si>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</si>
  <si>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</si>
  <si>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</si>
  <si>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</si>
  <si>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</si>
  <si>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</si>
  <si>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</si>
  <si>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</si>
  <si>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</si>
  <si>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</si>
  <si>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</si>
  <si>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</si>
  <si>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</si>
  <si>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</si>
  <si>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</si>
  <si>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</si>
  <si>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</si>
  <si>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</si>
  <si>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</si>
  <si>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</si>
  <si>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</si>
  <si>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</si>
  <si>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</si>
  <si>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</si>
  <si>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</si>
  <si>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</si>
  <si>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</si>
  <si>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</si>
  <si>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</si>
  <si>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</si>
  <si>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</si>
  <si>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</si>
  <si>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</si>
  <si>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</si>
  <si>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</si>
  <si>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</si>
  <si>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</si>
  <si>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</si>
  <si>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</si>
  <si>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</si>
  <si>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</si>
  <si>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</si>
  <si>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</si>
  <si>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</si>
  <si>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</si>
  <si>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</si>
  <si>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</si>
  <si>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</si>
  <si>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</si>
  <si>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</si>
  <si>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</si>
  <si>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</si>
  <si>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</si>
  <si>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</si>
  <si>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</si>
  <si>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</si>
  <si>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</si>
  <si>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</si>
  <si>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</si>
  <si>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</si>
  <si>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</si>
  <si>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</si>
  <si>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</si>
  <si>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</si>
  <si>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</si>
  <si>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</si>
  <si>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</si>
  <si>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</si>
  <si>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</si>
  <si>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</si>
  <si>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</si>
  <si>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</si>
  <si>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</si>
  <si>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</si>
  <si>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</si>
  <si>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</si>
  <si>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</si>
  <si>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</si>
  <si>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</si>
  <si>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</si>
  <si>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</si>
  <si>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</si>
  <si>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</si>
  <si>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</si>
  <si>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</si>
  <si>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</si>
  <si>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</si>
  <si>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</si>
  <si>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</si>
  <si>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</si>
  <si>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</si>
  <si>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</si>
  <si>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</si>
  <si>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</si>
  <si>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</si>
  <si>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</si>
  <si>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</si>
  <si>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</si>
  <si>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</si>
  <si>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</si>
  <si>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</si>
  <si>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</si>
  <si>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</si>
  <si>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</si>
  <si>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</si>
  <si>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</si>
  <si>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</si>
  <si>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</si>
  <si>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</si>
  <si>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</si>
  <si>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</si>
  <si>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</si>
  <si>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</si>
  <si>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</si>
  <si>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</si>
  <si>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</si>
  <si>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</si>
  <si>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</si>
  <si>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</si>
  <si>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</si>
  <si>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</si>
  <si>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</si>
  <si>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</si>
  <si>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</si>
  <si>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</si>
  <si>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</si>
  <si>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</si>
  <si>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</si>
  <si>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</si>
  <si>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</si>
  <si>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</si>
  <si>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</si>
  <si>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</si>
  <si>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</si>
  <si>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</si>
  <si>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</si>
  <si>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</si>
  <si>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</si>
  <si>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</si>
  <si>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</si>
  <si>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</si>
  <si>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</si>
  <si>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</si>
  <si>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</si>
  <si>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</si>
  <si>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</si>
  <si>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</si>
  <si>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</si>
  <si>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</si>
  <si>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</si>
  <si>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</si>
  <si>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</si>
  <si>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</si>
  <si>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</si>
  <si>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</si>
  <si>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</si>
  <si>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</si>
  <si>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</si>
  <si>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</si>
  <si>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</si>
  <si>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</si>
  <si>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</si>
  <si>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</si>
  <si>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</si>
  <si>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</si>
  <si>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</si>
  <si>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</si>
  <si>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</si>
  <si>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</si>
  <si>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</si>
  <si>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</si>
  <si>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</si>
  <si>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</si>
  <si>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</si>
  <si>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</si>
  <si>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</si>
  <si>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</si>
  <si>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</si>
  <si>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</si>
  <si>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</si>
  <si>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</si>
  <si>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</si>
  <si>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</si>
  <si>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</si>
  <si>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</si>
  <si>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</si>
  <si>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</si>
  <si>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</si>
  <si>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</si>
  <si>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</si>
  <si>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</si>
  <si>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</si>
  <si>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</si>
  <si>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</si>
  <si>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</si>
  <si>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</si>
  <si>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</si>
  <si>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</si>
  <si>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</si>
  <si>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</si>
  <si>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</si>
  <si>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</si>
  <si>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</si>
  <si>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</si>
  <si>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</si>
  <si>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</si>
  <si>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</si>
  <si>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</si>
  <si>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</si>
  <si>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</si>
  <si>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</si>
  <si>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</si>
  <si>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</si>
  <si>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</si>
  <si>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</si>
  <si>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</si>
  <si>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</si>
  <si>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</si>
  <si>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</si>
  <si>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</si>
  <si>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</si>
  <si>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</si>
  <si>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</si>
  <si>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</si>
  <si>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</si>
  <si>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</si>
  <si>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</si>
  <si>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</si>
  <si>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</si>
  <si>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</si>
  <si>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</si>
  <si>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</si>
  <si>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</si>
  <si>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</si>
  <si>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</si>
  <si>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</si>
  <si>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</si>
  <si>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</si>
  <si>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</si>
  <si>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</si>
  <si>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</si>
  <si>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</si>
  <si>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</si>
  <si>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</si>
  <si>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</si>
  <si>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</si>
  <si>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</si>
  <si>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</si>
  <si>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</si>
  <si>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</si>
  <si>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</si>
  <si>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</si>
  <si>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</si>
  <si>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</si>
  <si>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</si>
  <si>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</si>
  <si>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</si>
  <si>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</si>
  <si>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</si>
  <si>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</si>
  <si>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</si>
  <si>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</si>
  <si>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</si>
  <si>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</si>
  <si>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</si>
  <si>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</si>
  <si>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</si>
  <si>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</si>
  <si>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</si>
  <si>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</si>
  <si>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</si>
  <si>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</si>
  <si>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</si>
  <si>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</si>
  <si>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</si>
  <si>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</si>
  <si>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</si>
  <si>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</si>
  <si>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</si>
  <si>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</si>
  <si>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</si>
  <si>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</si>
  <si>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</si>
  <si>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</si>
  <si>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</si>
  <si>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</si>
  <si>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</si>
  <si>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</si>
  <si>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</si>
  <si>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</si>
  <si>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</si>
  <si>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</si>
  <si>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</si>
  <si>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</si>
  <si>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</si>
  <si>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</si>
  <si>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</si>
  <si>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</si>
  <si>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</si>
  <si>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</si>
  <si>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</si>
  <si>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</si>
  <si>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</si>
  <si>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</si>
  <si>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</si>
  <si>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</si>
  <si>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</si>
  <si>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</si>
  <si>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</si>
  <si>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</si>
  <si>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</si>
  <si>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</si>
  <si>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</si>
  <si>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</si>
  <si>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</si>
  <si>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</si>
  <si>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</si>
  <si>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</si>
  <si>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</si>
  <si>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</si>
  <si>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</si>
  <si>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</si>
  <si>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</si>
  <si>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</si>
  <si>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</si>
  <si>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</si>
  <si>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</si>
  <si>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</si>
  <si>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</si>
  <si>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</si>
  <si>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</si>
  <si>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</si>
  <si>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</si>
  <si>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</si>
  <si>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</si>
  <si>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</si>
  <si>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</si>
  <si>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</si>
  <si>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</si>
  <si>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</si>
  <si>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</si>
  <si>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</si>
  <si>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</si>
  <si>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</si>
  <si>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</si>
  <si>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</si>
  <si>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</si>
  <si>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</si>
  <si>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</si>
  <si>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</si>
  <si>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</si>
  <si>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</si>
  <si>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</si>
  <si>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</si>
  <si>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</si>
  <si>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</si>
  <si>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</si>
  <si>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</si>
  <si>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</si>
  <si>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</si>
  <si>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</si>
  <si>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</si>
  <si>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</si>
  <si>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</si>
  <si>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</si>
  <si>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</si>
  <si>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</si>
  <si>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</si>
  <si>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</si>
  <si>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</si>
  <si>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</si>
  <si>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</si>
  <si>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</si>
  <si>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</si>
  <si>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</si>
  <si>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</si>
  <si>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</si>
  <si>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</si>
  <si>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</si>
  <si>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</si>
  <si>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</si>
  <si>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</si>
  <si>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</si>
  <si>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</si>
  <si>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</si>
  <si>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</si>
  <si>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</si>
  <si>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</si>
  <si>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</si>
  <si>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</si>
  <si>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</si>
  <si>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</si>
  <si>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</si>
  <si>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</si>
  <si>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</si>
  <si>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</si>
  <si>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</si>
  <si>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</si>
  <si>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</si>
  <si>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</si>
  <si>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</si>
  <si>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</si>
  <si>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</si>
  <si>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</si>
  <si>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</si>
  <si>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</si>
  <si>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</si>
  <si>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</si>
  <si>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</si>
  <si>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</si>
  <si>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</si>
  <si>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</si>
  <si>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</si>
  <si>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</si>
  <si>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</si>
  <si>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</si>
  <si>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</si>
  <si>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</si>
  <si>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</si>
  <si>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</si>
  <si>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</si>
  <si>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</si>
  <si>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</si>
  <si>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</si>
  <si>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</si>
  <si>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</si>
  <si>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</si>
  <si>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</si>
  <si>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</si>
  <si>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</si>
  <si>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</si>
  <si>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</si>
  <si>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</si>
  <si>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</si>
  <si>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</si>
  <si>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</si>
  <si>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</si>
  <si>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</si>
  <si>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</si>
  <si>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</si>
  <si>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</si>
  <si>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</si>
  <si>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</si>
  <si>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</si>
  <si>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</si>
  <si>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</si>
  <si>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</si>
  <si>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</si>
  <si>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</si>
  <si>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</si>
  <si>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</si>
  <si>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</si>
  <si>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</si>
  <si>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</si>
  <si>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</si>
  <si>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</si>
  <si>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</si>
  <si>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</si>
  <si>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</si>
  <si>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</si>
  <si>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</si>
  <si>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</si>
  <si>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</si>
  <si>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</si>
  <si>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</si>
  <si>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</si>
  <si>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</si>
  <si>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</si>
  <si>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</si>
  <si>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</si>
  <si>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</si>
  <si>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</si>
  <si>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</si>
  <si>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</si>
  <si>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</si>
  <si>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</si>
  <si>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</si>
  <si>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</si>
  <si>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</si>
  <si>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</si>
  <si>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</si>
  <si>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</si>
  <si>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</si>
  <si>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</si>
  <si>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</si>
  <si>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</si>
  <si>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</si>
  <si>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</si>
  <si>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</si>
  <si>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</si>
  <si>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</si>
  <si>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</si>
  <si>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</si>
  <si>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</si>
  <si>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</si>
  <si>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</si>
  <si>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</si>
  <si>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</si>
  <si>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</si>
  <si>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</si>
  <si>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</si>
  <si>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</si>
  <si>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</si>
  <si>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</si>
  <si>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</si>
  <si>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</si>
  <si>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</si>
  <si>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</si>
  <si>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</si>
  <si>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</si>
  <si>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</si>
  <si>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</si>
  <si>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</si>
  <si>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</si>
  <si>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</si>
  <si>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</si>
  <si>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</si>
  <si>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</si>
  <si>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</si>
  <si>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</si>
  <si>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</si>
  <si>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</si>
  <si>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</si>
  <si>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</si>
  <si>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</si>
  <si>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</si>
  <si>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</si>
  <si>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</si>
  <si>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</si>
  <si>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</si>
  <si>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</si>
  <si>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</si>
  <si>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</si>
  <si>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</si>
  <si>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</si>
  <si>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</si>
  <si>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</si>
  <si>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</si>
  <si>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</si>
  <si>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</si>
  <si>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</si>
  <si>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</si>
  <si>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</si>
  <si>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</si>
  <si>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</si>
  <si>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</si>
  <si>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</si>
  <si>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</si>
  <si>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</si>
  <si>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</si>
  <si>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</si>
  <si>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</si>
  <si>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</si>
  <si>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</si>
  <si>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</si>
  <si>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</si>
  <si>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</si>
  <si>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</si>
  <si>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</si>
  <si>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</si>
  <si>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</si>
  <si>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</si>
  <si>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</si>
  <si>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</si>
  <si>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</si>
  <si>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</si>
  <si>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</si>
  <si>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</si>
  <si>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</si>
  <si>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</si>
  <si>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</si>
  <si>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</si>
  <si>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</si>
  <si>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</si>
  <si>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</si>
  <si>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</si>
  <si>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</si>
  <si>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</si>
  <si>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</si>
  <si>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</si>
  <si>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</si>
  <si>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</si>
  <si>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</si>
  <si>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</si>
  <si>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</si>
  <si>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</si>
  <si>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</si>
  <si>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</si>
  <si>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</si>
  <si>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</si>
  <si>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</si>
  <si>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</si>
  <si>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</si>
  <si>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</si>
  <si>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</si>
  <si>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</si>
  <si>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</si>
  <si>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</si>
  <si>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</si>
  <si>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</si>
  <si>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</si>
  <si>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</si>
  <si>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</si>
  <si>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</si>
  <si>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</si>
  <si>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</si>
  <si>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</si>
  <si>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</si>
  <si>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</si>
  <si>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</si>
  <si>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</si>
  <si>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</si>
  <si>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</si>
  <si>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</si>
  <si>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</si>
  <si>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</si>
  <si>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</si>
  <si>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</si>
  <si>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</si>
  <si>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</si>
  <si>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</si>
  <si>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</si>
  <si>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</si>
  <si>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</si>
  <si>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</si>
  <si>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</si>
  <si>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</si>
  <si>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</si>
  <si>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</si>
  <si>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</si>
  <si>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</si>
  <si>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</si>
  <si>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</si>
  <si>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</si>
  <si>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</si>
  <si>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</si>
  <si>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</si>
  <si>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</si>
  <si>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</si>
  <si>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</si>
  <si>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</si>
  <si>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</si>
  <si>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</si>
  <si>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</si>
  <si>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</si>
  <si>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</si>
  <si>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</si>
  <si>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</si>
  <si>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</si>
  <si>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</si>
  <si>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</si>
  <si>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</si>
  <si>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</si>
  <si>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</si>
  <si>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</si>
  <si>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</si>
  <si>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</si>
  <si>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</si>
  <si>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</si>
  <si>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</si>
  <si>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</si>
  <si>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</si>
  <si>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</si>
  <si>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</si>
  <si>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</si>
  <si>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</si>
  <si>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</si>
  <si>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</si>
  <si>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</si>
  <si>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</si>
  <si>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</si>
  <si>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</si>
  <si>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</si>
  <si>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</si>
  <si>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</si>
  <si>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</si>
  <si>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</si>
  <si>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</si>
  <si>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</si>
  <si>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</si>
  <si>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</si>
  <si>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</si>
  <si>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</si>
  <si>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</si>
  <si>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</si>
  <si>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</si>
  <si>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</si>
  <si>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</si>
  <si>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</si>
  <si>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</si>
  <si>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</si>
  <si>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</si>
  <si>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</si>
  <si>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</si>
  <si>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</si>
  <si>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</si>
  <si>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</si>
  <si>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</si>
  <si>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</si>
  <si>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</si>
  <si>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</si>
  <si>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</si>
  <si>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</si>
  <si>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</si>
  <si>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</si>
  <si>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</si>
  <si>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</si>
  <si>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</si>
  <si>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</si>
  <si>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</si>
  <si>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</si>
  <si>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</si>
  <si>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</si>
  <si>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</si>
  <si>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</si>
  <si>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</si>
  <si>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</si>
  <si>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</si>
  <si>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</si>
  <si>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</si>
  <si>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</si>
  <si>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</si>
  <si>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</si>
  <si>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</si>
  <si>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</si>
  <si>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</si>
  <si>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</si>
  <si>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</si>
  <si>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</si>
  <si>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</si>
  <si>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</si>
  <si>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</si>
  <si>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</si>
  <si>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</si>
  <si>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</si>
  <si>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</si>
  <si>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</si>
  <si>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</si>
  <si>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</si>
  <si>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</si>
  <si>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</si>
  <si>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</si>
  <si>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</si>
  <si>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</si>
  <si>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</si>
  <si>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</si>
  <si>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</si>
  <si>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</si>
  <si>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</si>
  <si>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</si>
  <si>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</si>
  <si>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</si>
  <si>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</si>
  <si>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</si>
  <si>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</si>
  <si>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</si>
  <si>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</si>
  <si>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</si>
  <si>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</si>
  <si>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</si>
  <si>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</si>
  <si>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</si>
  <si>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</si>
  <si>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</si>
  <si>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</si>
  <si>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</si>
  <si>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</si>
  <si>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</si>
  <si>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</si>
  <si>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</si>
  <si>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</si>
  <si>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</si>
  <si>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</si>
  <si>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</si>
  <si>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</si>
  <si>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</si>
  <si>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</si>
  <si>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</si>
  <si>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</si>
  <si>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</si>
  <si>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</si>
  <si>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</si>
  <si>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</si>
  <si>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</si>
  <si>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</si>
  <si>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</si>
  <si>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</si>
  <si>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</si>
  <si>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</si>
  <si>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</si>
  <si>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</si>
  <si>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</si>
  <si>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</si>
  <si>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</si>
  <si>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</si>
  <si>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</si>
  <si>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</si>
  <si>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</si>
  <si>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</si>
  <si>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</si>
  <si>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</si>
  <si>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</si>
  <si>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</si>
  <si>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</si>
  <si>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</si>
  <si>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</si>
  <si>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</si>
  <si>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</si>
  <si>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</si>
  <si>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</si>
  <si>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</si>
  <si>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</si>
  <si>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</si>
  <si>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</si>
  <si>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</si>
  <si>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</si>
  <si>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</si>
  <si>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</si>
  <si>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</si>
  <si>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</si>
  <si>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</si>
  <si>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</si>
  <si>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</si>
  <si>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</si>
  <si>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</si>
  <si>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</si>
  <si>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</si>
  <si>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</si>
  <si>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</si>
  <si>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</si>
  <si>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</si>
  <si>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</si>
  <si>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</si>
  <si>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</si>
  <si>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</si>
  <si>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</si>
  <si>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</si>
  <si>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</si>
  <si>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</si>
  <si>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</si>
  <si>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</si>
  <si>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</si>
  <si>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</si>
  <si>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</si>
  <si>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</si>
  <si>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</si>
  <si>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</si>
  <si>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</si>
  <si>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</si>
  <si>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</si>
  <si>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</si>
  <si>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</si>
  <si>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</si>
  <si>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</si>
  <si>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</si>
  <si>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</si>
  <si>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</si>
  <si>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</si>
  <si>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</si>
  <si>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</si>
  <si>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</si>
  <si>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</si>
  <si>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</si>
  <si>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</si>
  <si>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</si>
  <si>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</si>
  <si>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</si>
  <si>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</si>
  <si>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</si>
  <si>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</si>
  <si>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</si>
  <si>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</si>
  <si>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</si>
  <si>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</si>
  <si>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</si>
  <si>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</si>
  <si>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</si>
  <si>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</si>
  <si>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</si>
  <si>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</si>
  <si>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</si>
  <si>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</si>
  <si>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</si>
  <si>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</si>
  <si>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</si>
  <si>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</si>
  <si>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</si>
  <si>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</si>
  <si>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</si>
  <si>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</si>
  <si>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</si>
  <si>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</si>
  <si>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</si>
  <si>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</si>
  <si>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</si>
  <si>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</si>
  <si>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</si>
  <si>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</si>
  <si>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</si>
  <si>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</si>
  <si>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</si>
  <si>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</si>
  <si>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</si>
  <si>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</si>
  <si>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</si>
  <si>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</si>
  <si>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</si>
  <si>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</si>
  <si>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</si>
  <si>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</si>
  <si>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</si>
  <si>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</si>
  <si>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</si>
  <si>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</si>
  <si>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</si>
  <si>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</si>
  <si>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</si>
  <si>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</si>
  <si>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</si>
  <si>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</si>
  <si>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</si>
  <si>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</si>
  <si>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</si>
  <si>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</si>
  <si>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</si>
  <si>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</si>
  <si>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</si>
  <si>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</si>
  <si>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</si>
  <si>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</si>
  <si>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</si>
  <si>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</si>
  <si>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</si>
  <si>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</si>
  <si>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</si>
  <si>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</si>
  <si>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</si>
  <si>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</si>
  <si>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</si>
  <si>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</si>
  <si>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</si>
  <si>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</si>
  <si>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</si>
  <si>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</si>
  <si>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</si>
  <si>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</si>
  <si>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</si>
  <si>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</si>
  <si>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</si>
  <si>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</si>
  <si>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</si>
  <si>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</si>
  <si>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</si>
  <si>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</si>
  <si>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</si>
  <si>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</si>
  <si>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</si>
  <si>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</si>
  <si>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</si>
  <si>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</si>
  <si>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</si>
  <si>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</si>
  <si>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</si>
  <si>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</si>
  <si>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</si>
  <si>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</si>
  <si>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</si>
  <si>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</si>
  <si>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</si>
  <si>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</si>
  <si>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</si>
  <si>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</si>
  <si>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</si>
  <si>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</si>
  <si>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</si>
  <si>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</si>
  <si>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</si>
  <si>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</si>
  <si>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</si>
  <si>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</si>
  <si>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</si>
  <si>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</si>
  <si>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</si>
  <si>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</si>
  <si>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</si>
  <si>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</si>
  <si>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</si>
  <si>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</si>
  <si>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</si>
  <si>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</si>
  <si>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</si>
  <si>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</si>
  <si>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</si>
  <si>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</si>
  <si>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</si>
  <si>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</si>
  <si>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</si>
  <si>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</si>
  <si>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</si>
  <si>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</si>
  <si>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</si>
  <si>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</si>
  <si>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</si>
  <si>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</si>
  <si>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</si>
  <si>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</si>
  <si>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</si>
  <si>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</si>
  <si>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</si>
  <si>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</si>
  <si>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</si>
  <si>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</si>
  <si>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</si>
  <si>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</si>
  <si>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</si>
  <si>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</si>
  <si>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</si>
  <si>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</si>
  <si>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</si>
  <si>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</si>
  <si>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</si>
  <si>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</si>
  <si>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</si>
  <si>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</si>
  <si>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</si>
  <si>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</si>
  <si>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</si>
  <si>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</si>
  <si>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</si>
  <si>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</si>
  <si>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</si>
  <si>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</si>
  <si>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</si>
  <si>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</si>
  <si>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</si>
  <si>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</si>
  <si>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</si>
  <si>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</si>
  <si>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</si>
  <si>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</si>
  <si>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</si>
  <si>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</si>
  <si>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</si>
  <si>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</si>
  <si>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</si>
  <si>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</si>
  <si>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</si>
  <si>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</si>
  <si>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</si>
  <si>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</si>
  <si>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</si>
  <si>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</si>
  <si>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</si>
  <si>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</si>
  <si>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</si>
  <si>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</si>
  <si>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</si>
  <si>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</si>
  <si>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</si>
  <si>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</si>
  <si>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</si>
  <si>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</si>
  <si>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</si>
  <si>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</si>
  <si>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</si>
  <si>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</si>
  <si>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</si>
  <si>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</si>
  <si>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</si>
  <si>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</si>
  <si>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</si>
  <si>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</si>
  <si>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</si>
  <si>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</si>
  <si>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</si>
  <si>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</si>
  <si>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</si>
  <si>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</si>
  <si>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</si>
  <si>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</si>
  <si>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</si>
  <si>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</si>
  <si>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</si>
  <si>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</si>
  <si>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</si>
  <si>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</si>
  <si>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</si>
  <si>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</si>
  <si>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</si>
  <si>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</si>
  <si>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</si>
  <si>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</si>
  <si>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</si>
  <si>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</si>
  <si>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</si>
  <si>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</si>
  <si>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</si>
  <si>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</si>
  <si>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</si>
  <si>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</si>
  <si>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</si>
  <si>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</si>
  <si>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</si>
  <si>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</si>
  <si>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</si>
  <si>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</si>
  <si>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</si>
  <si>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</si>
  <si>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</si>
  <si>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</si>
  <si>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</si>
  <si>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</si>
  <si>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</si>
  <si>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</si>
  <si>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</si>
  <si>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</si>
  <si>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</si>
  <si>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</si>
  <si>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</si>
  <si>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</si>
  <si>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</si>
  <si>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</si>
  <si>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</si>
  <si>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</si>
  <si>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</si>
  <si>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</si>
  <si>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</si>
  <si>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</si>
  <si>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</si>
  <si>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</si>
  <si>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</si>
  <si>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</si>
  <si>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</si>
  <si>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</si>
  <si>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</si>
  <si>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</si>
  <si>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</si>
  <si>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</si>
  <si>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</si>
  <si>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</si>
  <si>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</si>
  <si>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</si>
  <si>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</si>
  <si>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</si>
  <si>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</si>
  <si>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</si>
  <si>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</si>
  <si>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</si>
  <si>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</si>
  <si>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</si>
  <si>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</si>
  <si>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</si>
  <si>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</si>
  <si>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</si>
  <si>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</si>
  <si>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</si>
  <si>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</si>
  <si>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</si>
  <si>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</si>
  <si>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</si>
  <si>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</si>
  <si>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</si>
  <si>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</si>
  <si>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</si>
  <si>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</si>
  <si>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</si>
  <si>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</si>
  <si>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</si>
  <si>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</si>
  <si>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</si>
  <si>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</si>
  <si>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</si>
  <si>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</si>
  <si>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</si>
  <si>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</si>
  <si>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</si>
  <si>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</si>
  <si>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</si>
  <si>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</si>
  <si>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</si>
  <si>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</si>
  <si>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</si>
  <si>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</si>
  <si>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</si>
  <si>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</si>
  <si>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</si>
  <si>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</si>
  <si>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</si>
  <si>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</si>
  <si>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</si>
  <si>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</si>
  <si>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</si>
  <si>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</si>
  <si>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</si>
  <si>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</si>
  <si>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</si>
  <si>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</si>
  <si>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</si>
  <si>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</si>
  <si>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</si>
  <si>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</si>
  <si>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</si>
  <si>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</si>
  <si>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</si>
  <si>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</si>
  <si>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</si>
  <si>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</si>
  <si>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</si>
  <si>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</si>
  <si>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</si>
  <si>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</si>
  <si>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</si>
  <si>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</si>
  <si>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</si>
  <si>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</si>
  <si>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</si>
  <si>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</si>
  <si>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</si>
  <si>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</si>
  <si>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</si>
  <si>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</si>
  <si>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</si>
  <si>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</si>
  <si>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</si>
  <si>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</si>
  <si>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</si>
  <si>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</si>
  <si>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</si>
  <si>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</si>
  <si>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</si>
  <si>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</si>
  <si>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</si>
  <si>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</si>
  <si>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</si>
  <si>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</si>
  <si>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</si>
  <si>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</si>
  <si>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</si>
  <si>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</si>
  <si>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</si>
  <si>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</si>
  <si>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</si>
  <si>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</si>
  <si>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</si>
  <si>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</si>
  <si>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</si>
  <si>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</si>
  <si>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</si>
  <si>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</si>
  <si>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</si>
  <si>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</si>
  <si>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</si>
  <si>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</si>
  <si>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</si>
  <si>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</si>
  <si>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</si>
  <si>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</si>
  <si>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</si>
  <si>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</si>
  <si>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</si>
  <si>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</si>
  <si>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</si>
  <si>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</si>
  <si>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</si>
  <si>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</si>
  <si>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</si>
  <si>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</si>
  <si>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</si>
  <si>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</si>
  <si>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</si>
  <si>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</si>
  <si>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</si>
  <si>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</si>
  <si>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</si>
  <si>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</si>
  <si>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</si>
  <si>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</si>
  <si>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</si>
  <si>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</si>
  <si>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</si>
  <si>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</si>
  <si>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</si>
  <si>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</si>
  <si>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</si>
  <si>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</si>
  <si>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</si>
  <si>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</si>
  <si>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</si>
  <si>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</si>
  <si>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</si>
  <si>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</si>
  <si>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</si>
  <si>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</si>
  <si>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</si>
  <si>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</si>
  <si>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</si>
  <si>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</si>
  <si>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</si>
  <si>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</si>
  <si>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</si>
  <si>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</si>
  <si>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</si>
  <si>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</si>
  <si>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</si>
  <si>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</si>
  <si>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</si>
  <si>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</si>
  <si>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</si>
  <si>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</si>
  <si>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</si>
  <si>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</si>
  <si>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</si>
  <si>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</si>
  <si>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</si>
  <si>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</si>
  <si>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</si>
  <si>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</si>
  <si>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</si>
  <si>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</si>
  <si>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</si>
  <si>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</si>
  <si>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</si>
  <si>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</si>
  <si>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</si>
  <si>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</si>
  <si>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</si>
  <si>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</si>
  <si>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</si>
  <si>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</si>
  <si>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</si>
  <si>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</si>
  <si>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</si>
  <si>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</si>
  <si>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</si>
  <si>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</si>
  <si>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</si>
  <si>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</si>
  <si>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</si>
  <si>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</si>
  <si>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</si>
  <si>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</si>
  <si>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</si>
  <si>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</si>
  <si>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</si>
  <si>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</si>
  <si>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</si>
  <si>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</si>
  <si>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</si>
  <si>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</si>
  <si>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</si>
  <si>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</si>
  <si>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</si>
  <si>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</si>
  <si>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</si>
  <si>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</si>
  <si>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</si>
  <si>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</si>
  <si>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</si>
  <si>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</si>
  <si>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</si>
  <si>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</si>
  <si>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</si>
  <si>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</si>
  <si>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</si>
  <si>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</si>
  <si>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</si>
  <si>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</si>
  <si>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</si>
  <si>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</si>
  <si>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</si>
  <si>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</si>
  <si>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</si>
  <si>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</si>
  <si>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</si>
  <si>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</si>
  <si>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</si>
  <si>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</si>
  <si>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</si>
  <si>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</si>
  <si>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</si>
  <si>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</si>
  <si>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</si>
  <si>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</si>
  <si>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</si>
  <si>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</si>
  <si>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</si>
  <si>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</si>
  <si>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</si>
  <si>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</si>
  <si>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</si>
  <si>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</si>
  <si>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</si>
  <si>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</si>
  <si>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</si>
  <si>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</si>
  <si>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</si>
  <si>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</si>
  <si>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</si>
  <si>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</si>
  <si>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</si>
  <si>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</si>
  <si>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</si>
  <si>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</si>
  <si>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</si>
  <si>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</si>
  <si>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</si>
  <si>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</si>
  <si>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</si>
  <si>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</si>
  <si>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</si>
  <si>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</si>
  <si>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</si>
  <si>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</si>
  <si>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</si>
  <si>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</si>
  <si>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</si>
  <si>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</si>
  <si>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</si>
  <si>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</si>
  <si>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</si>
  <si>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</si>
  <si>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</si>
  <si>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</si>
  <si>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</si>
  <si>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</si>
  <si>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</si>
  <si>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</si>
  <si>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</si>
  <si>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</si>
  <si>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</si>
  <si>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</si>
  <si>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</si>
  <si>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</si>
  <si>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</si>
  <si>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</si>
  <si>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</si>
  <si>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</si>
  <si>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</si>
  <si>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</si>
  <si>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</si>
  <si>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</si>
  <si>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</si>
  <si>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</si>
  <si>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</si>
  <si>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</si>
  <si>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</si>
  <si>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</si>
  <si>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</si>
  <si>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</si>
  <si>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</si>
  <si>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</si>
  <si>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</si>
  <si>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</si>
  <si>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</si>
  <si>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</si>
  <si>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</si>
  <si>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</si>
  <si>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</si>
  <si>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</si>
  <si>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</si>
  <si>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</si>
  <si>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</si>
  <si>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</si>
  <si>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</si>
  <si>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</si>
  <si>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</si>
  <si>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</si>
  <si>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</si>
  <si>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</si>
  <si>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</si>
  <si>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</si>
  <si>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</si>
  <si>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</si>
  <si>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</si>
  <si>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</si>
  <si>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</si>
  <si>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</si>
  <si>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</si>
  <si>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</si>
  <si>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</si>
  <si>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</si>
  <si>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</si>
  <si>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</si>
  <si>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</si>
  <si>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</si>
  <si>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</si>
  <si>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</si>
  <si>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</si>
  <si>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</si>
  <si>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</si>
  <si>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</si>
  <si>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</si>
  <si>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</si>
  <si>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</si>
  <si>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</si>
  <si>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</si>
  <si>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</si>
  <si>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</si>
  <si>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</si>
  <si>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</si>
  <si>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</si>
  <si>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</si>
  <si>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</si>
  <si>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</si>
  <si>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</si>
  <si>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</si>
  <si>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</si>
  <si>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</si>
  <si>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</si>
  <si>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</si>
  <si>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</si>
  <si>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</si>
  <si>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</si>
  <si>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</si>
  <si>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</si>
  <si>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</si>
  <si>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</si>
  <si>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</si>
  <si>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</si>
  <si>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</si>
  <si>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</si>
  <si>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</si>
  <si>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</si>
  <si>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</si>
  <si>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</si>
  <si>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</si>
  <si>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</si>
  <si>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</si>
  <si>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</si>
  <si>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</si>
  <si>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</si>
  <si>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</si>
  <si>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</si>
  <si>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</si>
  <si>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</si>
  <si>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</si>
  <si>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</si>
  <si>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</si>
  <si>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</si>
  <si>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</si>
  <si>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</si>
  <si>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</si>
  <si>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</si>
  <si>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</si>
  <si>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</si>
  <si>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</si>
  <si>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</si>
  <si>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</si>
  <si>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</si>
  <si>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</si>
  <si>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</si>
  <si>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</si>
  <si>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</si>
  <si>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</si>
  <si>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</si>
  <si>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</si>
  <si>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</si>
  <si>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</si>
  <si>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</si>
  <si>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</si>
  <si>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</si>
  <si>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</si>
  <si>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</si>
  <si>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</si>
  <si>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</si>
  <si>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</si>
  <si>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</si>
  <si>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</si>
  <si>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</si>
  <si>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</si>
  <si>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</si>
  <si>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</si>
  <si>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</si>
  <si>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</si>
  <si>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</si>
  <si>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</si>
  <si>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</si>
  <si>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</si>
  <si>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</si>
  <si>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</si>
  <si>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</si>
  <si>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</si>
  <si>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</si>
  <si>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</si>
  <si>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</si>
  <si>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</si>
  <si>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</si>
  <si>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</si>
  <si>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</si>
  <si>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</si>
  <si>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</si>
  <si>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</si>
  <si>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</si>
  <si>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</si>
  <si>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</si>
  <si>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</si>
  <si>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</si>
  <si>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</si>
  <si>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</si>
  <si>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</si>
  <si>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</si>
  <si>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</si>
  <si>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</si>
  <si>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</si>
  <si>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</si>
  <si>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</si>
  <si>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</si>
  <si>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</si>
  <si>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</si>
  <si>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</si>
  <si>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</si>
  <si>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</si>
  <si>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</si>
  <si>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</si>
  <si>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</si>
  <si>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</si>
  <si>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</si>
  <si>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</si>
  <si>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</si>
  <si>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</si>
  <si>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</si>
  <si>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</si>
  <si>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</si>
  <si>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</si>
  <si>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</si>
  <si>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</si>
  <si>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</si>
  <si>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</si>
  <si>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</si>
  <si>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</si>
  <si>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</si>
  <si>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</si>
  <si>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</si>
  <si>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</si>
  <si>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</si>
  <si>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</si>
  <si>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</si>
  <si>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</si>
  <si>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</si>
  <si>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</si>
  <si>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</si>
  <si>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</si>
  <si>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</si>
  <si>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</si>
  <si>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</si>
  <si>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</si>
  <si>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</si>
  <si>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</si>
  <si>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</si>
  <si>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</si>
  <si>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</si>
  <si>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</si>
  <si>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</si>
  <si>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</si>
  <si>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</si>
  <si>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</si>
  <si>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</si>
  <si>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</si>
  <si>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</si>
  <si>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</si>
  <si>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</si>
  <si>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</si>
  <si>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</si>
  <si>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</si>
  <si>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</si>
  <si>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</si>
  <si>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</si>
  <si>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</si>
  <si>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</si>
  <si>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</si>
  <si>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</si>
  <si>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</si>
  <si>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</si>
  <si>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</si>
  <si>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</si>
  <si>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</si>
  <si>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</si>
  <si>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</si>
  <si>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</si>
  <si>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</si>
  <si>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</si>
  <si>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</si>
  <si>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</si>
  <si>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</si>
  <si>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</si>
  <si>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</si>
  <si>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</si>
  <si>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</si>
  <si>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</si>
  <si>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</si>
  <si>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</si>
  <si>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</si>
  <si>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</si>
  <si>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</si>
  <si>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</si>
  <si>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</si>
  <si>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</si>
  <si>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</si>
  <si>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</si>
  <si>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</si>
  <si>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</si>
  <si>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</si>
  <si>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</si>
  <si>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</si>
  <si>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</si>
  <si>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</si>
  <si>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</si>
  <si>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</si>
  <si>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</si>
  <si>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</si>
  <si>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</si>
  <si>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</si>
  <si>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</si>
  <si>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</si>
  <si>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</si>
  <si>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</si>
  <si>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</si>
  <si>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</si>
  <si>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</si>
  <si>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</si>
  <si>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</si>
  <si>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</si>
  <si>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</si>
  <si>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</si>
  <si>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</si>
  <si>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</si>
  <si>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</si>
  <si>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</si>
  <si>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</si>
  <si>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</si>
  <si>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</si>
  <si>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</si>
  <si>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</si>
  <si>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</si>
  <si>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</si>
  <si>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</si>
  <si>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</si>
  <si>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</si>
  <si>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</si>
  <si>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</si>
  <si>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</si>
  <si>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</si>
  <si>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</si>
  <si>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</si>
  <si>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</si>
  <si>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</si>
  <si>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</si>
  <si>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</si>
  <si>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</si>
  <si>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</si>
  <si>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</si>
  <si>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</si>
  <si>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</si>
  <si>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</si>
  <si>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</si>
  <si>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</si>
  <si>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</si>
  <si>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</si>
  <si>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</si>
  <si>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</si>
  <si>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</si>
  <si>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</si>
  <si>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</si>
  <si>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</si>
  <si>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</si>
  <si>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</si>
  <si>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</si>
  <si>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</si>
  <si>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</si>
  <si>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</si>
  <si>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</si>
  <si>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</si>
  <si>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</si>
  <si>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</si>
  <si>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</si>
  <si>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</si>
  <si>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</si>
  <si>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</si>
  <si>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</si>
  <si>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</si>
  <si>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</si>
  <si>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</si>
  <si>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</si>
  <si>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</si>
  <si>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</si>
  <si>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</si>
  <si>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</si>
  <si>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</si>
  <si>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</si>
  <si>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</si>
  <si>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</si>
  <si>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</si>
  <si>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</si>
  <si>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</si>
  <si>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</si>
  <si>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</si>
  <si>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</si>
  <si>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</si>
  <si>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</si>
  <si>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</si>
  <si>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</si>
  <si>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</si>
  <si>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</si>
  <si>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</si>
  <si>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</si>
  <si>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</si>
  <si>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</si>
  <si>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</si>
  <si>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</si>
  <si>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</si>
  <si>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</si>
  <si>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</si>
  <si>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</si>
  <si>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</si>
  <si>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</si>
  <si>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</si>
  <si>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</si>
  <si>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</si>
  <si>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</si>
  <si>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</si>
  <si>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</si>
  <si>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</si>
  <si>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</si>
  <si>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</si>
  <si>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</si>
  <si>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</si>
  <si>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</si>
  <si>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</si>
  <si>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</si>
  <si>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</si>
  <si>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</si>
  <si>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</si>
  <si>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</si>
  <si>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</si>
  <si>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</si>
  <si>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</si>
  <si>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</si>
  <si>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</si>
  <si>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</si>
  <si>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</si>
  <si>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</si>
  <si>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</si>
  <si>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</si>
  <si>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</si>
  <si>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</si>
  <si>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</si>
  <si>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</si>
  <si>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</si>
  <si>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</si>
  <si>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</si>
  <si>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</si>
  <si>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</si>
  <si>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</si>
  <si>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</si>
  <si>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</si>
  <si>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</si>
  <si>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</si>
  <si>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</si>
  <si>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</si>
  <si>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</si>
  <si>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</si>
  <si>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</si>
  <si>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</si>
  <si>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</si>
  <si>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</si>
  <si>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</si>
  <si>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</si>
  <si>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</si>
  <si>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</si>
  <si>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</si>
  <si>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</si>
  <si>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</si>
  <si>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</si>
  <si>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</si>
  <si>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</si>
  <si>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</si>
  <si>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</si>
  <si>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</si>
  <si>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</si>
  <si>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</si>
  <si>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</si>
  <si>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</si>
  <si>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</si>
  <si>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</si>
  <si>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</si>
  <si>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</si>
  <si>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</si>
  <si>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</si>
  <si>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</si>
  <si>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</si>
  <si>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</si>
  <si>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</si>
  <si>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</si>
  <si>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</si>
  <si>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</si>
  <si>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</si>
  <si>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</si>
  <si>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</si>
  <si>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</si>
  <si>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</si>
  <si>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</si>
  <si>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</si>
  <si>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</si>
  <si>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</si>
  <si>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</si>
  <si>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</si>
  <si>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</si>
  <si>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</si>
  <si>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</si>
  <si>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</si>
  <si>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</si>
  <si>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</si>
  <si>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</si>
  <si>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</si>
  <si>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</si>
  <si>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</si>
  <si>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</si>
  <si>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</si>
  <si>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</si>
  <si>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</si>
  <si>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</si>
  <si>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</si>
  <si>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</si>
  <si>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</si>
  <si>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</si>
  <si>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</si>
  <si>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</si>
  <si>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</si>
  <si>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</si>
  <si>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</si>
  <si>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</si>
  <si>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</si>
  <si>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</si>
  <si>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</si>
  <si>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</si>
  <si>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</si>
  <si>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</si>
  <si>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</si>
  <si>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</si>
  <si>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</si>
  <si>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</si>
  <si>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</si>
  <si>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</si>
  <si>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</si>
  <si>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</si>
  <si>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</si>
  <si>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</si>
  <si>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</si>
  <si>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</si>
  <si>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</si>
  <si>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</si>
  <si>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</si>
  <si>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</si>
  <si>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</si>
  <si>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</si>
  <si>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</si>
  <si>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</si>
  <si>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</si>
  <si>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</si>
  <si>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</si>
  <si>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</si>
  <si>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</si>
  <si>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</si>
  <si>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</si>
  <si>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</si>
  <si>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</si>
  <si>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</si>
  <si>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</si>
  <si>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</si>
  <si>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</si>
  <si>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</si>
  <si>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</si>
  <si>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</si>
  <si>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</si>
  <si>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</si>
  <si>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</si>
  <si>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</si>
  <si>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</si>
  <si>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</si>
  <si>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</si>
  <si>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</si>
  <si>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</si>
  <si>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</si>
  <si>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</si>
  <si>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</si>
  <si>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</si>
  <si>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</si>
  <si>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</si>
  <si>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</si>
  <si>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</si>
  <si>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</si>
  <si>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</si>
  <si>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</si>
  <si>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</si>
  <si>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</si>
  <si>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</si>
  <si>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</si>
  <si>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</si>
  <si>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</si>
  <si>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</si>
  <si>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</si>
  <si>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</si>
  <si>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</si>
  <si>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</si>
  <si>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</si>
  <si>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</si>
  <si>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</si>
  <si>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</si>
  <si>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</si>
  <si>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</si>
  <si>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</si>
  <si>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</si>
  <si>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</si>
  <si>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</si>
  <si>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</si>
  <si>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</si>
  <si>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</si>
  <si>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</si>
  <si>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</si>
  <si>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</si>
  <si>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</si>
  <si>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</si>
  <si>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</si>
  <si>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</si>
  <si>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</si>
  <si>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</si>
  <si>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</si>
  <si>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</si>
  <si>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</si>
  <si>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</si>
  <si>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</si>
  <si>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</si>
  <si>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</si>
  <si>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</si>
  <si>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</si>
  <si>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</si>
  <si>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</si>
  <si>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</si>
  <si>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</si>
  <si>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</si>
  <si>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</si>
  <si>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</si>
  <si>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</si>
  <si>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</si>
  <si>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</si>
  <si>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</si>
  <si>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</si>
  <si>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</si>
  <si>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</si>
  <si>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</si>
  <si>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</si>
  <si>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</si>
  <si>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</si>
  <si>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</si>
  <si>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</si>
  <si>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</si>
  <si>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</si>
  <si>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</si>
  <si>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</si>
  <si>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</si>
  <si>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</si>
  <si>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</si>
  <si>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</si>
  <si>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</si>
  <si>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</si>
  <si>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</si>
  <si>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</si>
  <si>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</si>
  <si>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</si>
  <si>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</si>
  <si>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</si>
  <si>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</si>
  <si>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</si>
  <si>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</si>
  <si>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</si>
  <si>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</si>
  <si>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</si>
  <si>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</si>
  <si>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</si>
  <si>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</si>
  <si>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</si>
  <si>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</si>
  <si>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</si>
  <si>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</si>
  <si>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</si>
  <si>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</si>
  <si>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</si>
  <si>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</si>
  <si>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</si>
  <si>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</si>
  <si>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</si>
  <si>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</si>
  <si>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</si>
  <si>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</si>
  <si>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</si>
  <si>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</si>
  <si>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</si>
  <si>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</si>
  <si>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</si>
  <si>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</si>
  <si>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</si>
  <si>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</si>
  <si>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</si>
  <si>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</si>
  <si>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</si>
  <si>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</si>
  <si>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</si>
  <si>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</si>
  <si>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</si>
  <si>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</si>
  <si>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</si>
  <si>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</si>
  <si>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</si>
  <si>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</si>
  <si>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</si>
  <si>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</si>
  <si>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</si>
  <si>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</si>
  <si>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</si>
  <si>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</si>
  <si>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</si>
  <si>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</si>
  <si>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</si>
  <si>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</si>
  <si>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</si>
  <si>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</si>
  <si>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</si>
  <si>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</si>
  <si>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</si>
  <si>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</si>
  <si>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</si>
  <si>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</si>
  <si>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</si>
  <si>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</si>
  <si>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</si>
  <si>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</si>
  <si>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</si>
  <si>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</si>
  <si>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</si>
  <si>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</si>
  <si>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</si>
  <si>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</si>
  <si>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</si>
  <si>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</si>
  <si>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</si>
  <si>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</si>
  <si>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</si>
  <si>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</si>
  <si>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</si>
  <si>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</si>
  <si>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</si>
  <si>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</si>
  <si>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</si>
  <si>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</si>
  <si>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</si>
  <si>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</si>
  <si>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</si>
  <si>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</si>
  <si>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</si>
  <si>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</si>
  <si>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</si>
  <si>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</si>
  <si>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</si>
  <si>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</si>
  <si>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</si>
  <si>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</si>
  <si>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</si>
  <si>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</si>
  <si>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</si>
  <si>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</si>
  <si>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</si>
  <si>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</si>
  <si>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</si>
  <si>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</si>
  <si>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</si>
  <si>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</si>
  <si>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</si>
  <si>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</si>
  <si>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</si>
  <si>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</si>
  <si>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</si>
  <si>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</si>
  <si>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</si>
  <si>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</si>
  <si>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</si>
  <si>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</si>
  <si>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</si>
  <si>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</si>
  <si>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</si>
  <si>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</si>
  <si>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</si>
  <si>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</si>
  <si>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</si>
  <si>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</si>
  <si>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</si>
  <si>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</si>
  <si>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</si>
  <si>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</si>
  <si>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</si>
  <si>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</si>
  <si>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</si>
  <si>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</si>
  <si>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</si>
  <si>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</si>
  <si>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</si>
  <si>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</si>
  <si>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</si>
  <si>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</si>
  <si>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</si>
  <si>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</si>
  <si>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</si>
  <si>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</si>
  <si>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</si>
  <si>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</si>
  <si>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</si>
  <si>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</si>
  <si>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</si>
  <si>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</si>
  <si>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</si>
  <si>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</si>
  <si>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</si>
  <si>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</si>
  <si>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</si>
  <si>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</si>
  <si>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</si>
  <si>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</si>
  <si>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</si>
  <si>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</si>
  <si>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</si>
  <si>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</si>
  <si>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</si>
  <si>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</si>
  <si>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</si>
  <si>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</si>
  <si>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</si>
  <si>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</si>
  <si>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</si>
  <si>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</si>
  <si>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</si>
  <si>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</si>
  <si>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</si>
  <si>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</si>
  <si>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</si>
  <si>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</si>
  <si>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</si>
  <si>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</si>
  <si>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</si>
  <si>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</si>
  <si>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</si>
  <si>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</si>
  <si>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</si>
  <si>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</si>
  <si>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</si>
  <si>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</si>
  <si>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</si>
  <si>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</si>
  <si>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</si>
  <si>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</si>
  <si>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</si>
  <si>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</si>
  <si>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</si>
  <si>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</si>
  <si>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</si>
  <si>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</si>
  <si>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</si>
  <si>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</si>
  <si>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</si>
  <si>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</si>
  <si>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</si>
  <si>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</si>
  <si>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</si>
  <si>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</si>
  <si>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</si>
  <si>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</si>
  <si>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</si>
  <si>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</si>
  <si>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</si>
  <si>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</si>
  <si>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</si>
  <si>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</si>
  <si>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</si>
  <si>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</si>
  <si>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</si>
  <si>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</si>
  <si>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</si>
  <si>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</si>
  <si>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</si>
  <si>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</si>
  <si>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</si>
  <si>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</si>
  <si>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</si>
  <si>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</si>
  <si>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</si>
  <si>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</si>
  <si>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</si>
  <si>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</si>
  <si>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</si>
  <si>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</si>
  <si>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</si>
  <si>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</si>
  <si>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</si>
  <si>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</si>
  <si>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</si>
  <si>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</si>
  <si>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</si>
  <si>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</si>
  <si>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</si>
  <si>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</si>
  <si>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</si>
  <si>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</si>
  <si>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</si>
  <si>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</si>
  <si>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</si>
  <si>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</si>
  <si>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</si>
  <si>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</si>
  <si>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</si>
  <si>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</si>
  <si>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</si>
  <si>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</si>
  <si>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</si>
  <si>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</si>
  <si>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</si>
  <si>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</si>
  <si>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</si>
  <si>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</si>
  <si>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</si>
  <si>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</si>
  <si>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</si>
  <si>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</si>
  <si>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</si>
  <si>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</si>
  <si>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</si>
  <si>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</si>
  <si>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</si>
  <si>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</si>
  <si>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</si>
  <si>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</si>
  <si>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</si>
  <si>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</si>
  <si>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</si>
  <si>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</si>
  <si>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</si>
  <si>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</si>
  <si>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</si>
  <si>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</si>
  <si>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</si>
  <si>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</si>
  <si>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</si>
  <si>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</si>
  <si>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</si>
  <si>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</si>
  <si>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</si>
  <si>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</si>
  <si>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</si>
  <si>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</si>
  <si>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</si>
  <si>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</si>
  <si>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</si>
  <si>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</si>
  <si>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</si>
  <si>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</si>
  <si>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</si>
  <si>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</si>
  <si>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</si>
  <si>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</si>
  <si>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</si>
  <si>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</si>
  <si>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</si>
  <si>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</si>
  <si>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</si>
  <si>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</si>
  <si>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</si>
  <si>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</si>
  <si>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</si>
  <si>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</si>
  <si>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</si>
  <si>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</si>
  <si>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</si>
  <si>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</si>
  <si>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</si>
  <si>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</si>
  <si>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</si>
  <si>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</si>
  <si>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</si>
  <si>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</si>
  <si>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</si>
  <si>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</si>
  <si>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</si>
  <si>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</si>
  <si>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</si>
  <si>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</si>
  <si>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</si>
  <si>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</si>
  <si>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</si>
  <si>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</si>
  <si>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</si>
  <si>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</si>
  <si>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</si>
  <si>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</si>
  <si>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</si>
  <si>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</si>
  <si>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</si>
  <si>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</si>
  <si>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</si>
  <si>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</si>
  <si>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</si>
  <si>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</si>
  <si>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</si>
  <si>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</si>
  <si>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</si>
  <si>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</si>
  <si>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</si>
  <si>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</si>
  <si>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</si>
  <si>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</si>
  <si>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</si>
  <si>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</si>
  <si>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</si>
  <si>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</si>
  <si>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</si>
  <si>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</si>
  <si>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</si>
  <si>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</si>
  <si>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</si>
  <si>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</si>
  <si>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</si>
  <si>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</si>
  <si>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</si>
  <si>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</si>
  <si>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</si>
  <si>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</si>
  <si>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</si>
  <si>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</si>
  <si>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</si>
  <si>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</si>
  <si>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</si>
  <si>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</si>
  <si>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</si>
  <si>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</si>
  <si>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</si>
  <si>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</si>
  <si>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</si>
  <si>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</si>
  <si>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</si>
  <si>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</si>
  <si>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</si>
  <si>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</si>
  <si>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</si>
  <si>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</si>
  <si>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</si>
  <si>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</si>
  <si>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</si>
  <si>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</si>
  <si>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</si>
  <si>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</si>
  <si>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</si>
  <si>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</si>
  <si>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</si>
  <si>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</si>
  <si>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</si>
  <si>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</si>
  <si>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</si>
  <si>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</si>
  <si>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</si>
  <si>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</si>
  <si>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</si>
  <si>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</si>
  <si>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</si>
  <si>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</si>
  <si>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</si>
  <si>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</si>
  <si>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</si>
  <si>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</si>
  <si>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</si>
  <si>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</si>
  <si>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</si>
  <si>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</si>
  <si>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</si>
  <si>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</si>
  <si>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</si>
  <si>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</si>
  <si>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</si>
  <si>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</si>
  <si>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</si>
  <si>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</si>
  <si>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</si>
  <si>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</si>
  <si>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</si>
  <si>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</si>
  <si>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</si>
  <si>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</si>
  <si>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</si>
  <si>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</si>
  <si>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</si>
  <si>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</si>
  <si>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</si>
  <si>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</si>
  <si>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</si>
  <si>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</si>
  <si>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</si>
  <si>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</si>
  <si>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</si>
  <si>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</si>
  <si>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</si>
  <si>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</si>
  <si>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</si>
  <si>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</si>
  <si>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</si>
  <si>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</si>
  <si>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</si>
  <si>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</si>
  <si>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</si>
  <si>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</si>
  <si>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</si>
  <si>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</si>
  <si>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</si>
  <si>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</si>
  <si>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</si>
  <si>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</si>
  <si>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</si>
  <si>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</si>
  <si>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</si>
  <si>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</si>
  <si>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</si>
  <si>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</si>
  <si>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</si>
  <si>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</si>
  <si>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</si>
  <si>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</si>
  <si>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</si>
  <si>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</si>
  <si>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</si>
  <si>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</si>
  <si>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</si>
  <si>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</si>
  <si>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</si>
  <si>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</si>
  <si>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</si>
  <si>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</si>
  <si>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</si>
  <si>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</si>
  <si>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</si>
  <si>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</si>
  <si>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</si>
  <si>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</si>
  <si>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</si>
  <si>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</si>
  <si>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</si>
  <si>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</si>
  <si>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</si>
  <si>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</si>
  <si>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</si>
  <si>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</si>
  <si>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</si>
  <si>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</si>
  <si>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</si>
  <si>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</si>
  <si>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</si>
  <si>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</si>
  <si>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</si>
  <si>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</si>
  <si>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</si>
  <si>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</si>
  <si>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</si>
  <si>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</si>
  <si>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</si>
  <si>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</si>
  <si>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</si>
  <si>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</si>
  <si>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</si>
  <si>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</si>
  <si>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</si>
  <si>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</si>
  <si>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</si>
  <si>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</si>
  <si>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</si>
  <si>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</si>
  <si>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</si>
  <si>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</si>
  <si>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</si>
  <si>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</si>
  <si>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</si>
  <si>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</si>
  <si>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</si>
  <si>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</si>
  <si>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</si>
  <si>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</si>
  <si>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</si>
  <si>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</si>
  <si>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</si>
  <si>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</si>
  <si>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</si>
  <si>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</si>
  <si>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</si>
  <si>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</si>
  <si>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</si>
  <si>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</si>
  <si>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</si>
  <si>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</si>
  <si>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</si>
  <si>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</si>
  <si>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</si>
  <si>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</si>
  <si>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</si>
  <si>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</si>
  <si>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</si>
  <si>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</si>
  <si>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</si>
  <si>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</si>
  <si>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</si>
  <si>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</si>
  <si>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</si>
  <si>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</si>
  <si>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</si>
  <si>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</si>
  <si>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</si>
  <si>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</si>
  <si>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</si>
  <si>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</si>
  <si>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</si>
  <si>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</si>
  <si>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</si>
  <si>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</si>
  <si>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</si>
  <si>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</si>
  <si>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</si>
  <si>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</si>
  <si>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</si>
  <si>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</si>
  <si>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</si>
  <si>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</si>
  <si>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</si>
  <si>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</si>
  <si>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</si>
  <si>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</si>
  <si>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</si>
  <si>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</si>
  <si>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</si>
  <si>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</si>
  <si>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</si>
  <si>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</si>
  <si>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</si>
  <si>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</si>
  <si>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</si>
  <si>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</si>
  <si>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</si>
  <si>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</si>
  <si>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</si>
  <si>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</si>
  <si>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</si>
  <si>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</si>
  <si>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</si>
  <si>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</si>
  <si>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</si>
  <si>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</si>
  <si>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</si>
  <si>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</si>
  <si>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</si>
  <si>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</si>
  <si>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</si>
  <si>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</si>
  <si>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</si>
  <si>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</si>
  <si>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</si>
  <si>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</si>
  <si>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</si>
  <si>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</si>
  <si>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</si>
  <si>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</si>
  <si>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</si>
  <si>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</si>
  <si>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</si>
  <si>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</si>
  <si>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</si>
  <si>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</si>
  <si>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</si>
  <si>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</si>
  <si>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</si>
  <si>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</si>
  <si>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</si>
  <si>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</si>
  <si>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</si>
  <si>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</si>
  <si>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</si>
  <si>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</si>
  <si>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</si>
  <si>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</si>
  <si>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</si>
  <si>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</si>
  <si>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</si>
  <si>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</si>
  <si>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</si>
  <si>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</si>
  <si>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</si>
  <si>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</si>
  <si>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</si>
  <si>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</si>
  <si>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</si>
  <si>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</si>
  <si>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</si>
  <si>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</si>
  <si>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</si>
  <si>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</si>
  <si>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</si>
  <si>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</si>
  <si>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</si>
  <si>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</si>
  <si>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</si>
  <si>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</si>
  <si>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</si>
  <si>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</si>
  <si>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</si>
  <si>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</si>
  <si>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</si>
  <si>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</si>
  <si>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</si>
  <si>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</si>
  <si>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</si>
  <si>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</si>
  <si>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</si>
  <si>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</si>
  <si>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</si>
  <si>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</si>
  <si>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</si>
  <si>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</si>
  <si>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</si>
  <si>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</si>
  <si>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</si>
  <si>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</si>
  <si>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</si>
  <si>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</si>
  <si>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</si>
  <si>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</si>
  <si>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</si>
  <si>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</si>
  <si>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</si>
  <si>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</si>
  <si>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</si>
  <si>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</si>
  <si>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</si>
  <si>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</si>
  <si>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</si>
  <si>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</si>
  <si>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</si>
  <si>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</si>
  <si>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</si>
  <si>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</si>
  <si>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</si>
  <si>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</si>
  <si>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</si>
  <si>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</si>
  <si>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</si>
  <si>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</si>
  <si>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</si>
  <si>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</si>
  <si>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</si>
  <si>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</si>
  <si>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</si>
  <si>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</si>
  <si>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</si>
  <si>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</si>
  <si>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</si>
  <si>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</si>
  <si>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</si>
  <si>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</si>
  <si>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</si>
  <si>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</si>
  <si>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</si>
  <si>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</si>
  <si>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</si>
  <si>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</si>
  <si>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</si>
  <si>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</si>
  <si>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</si>
  <si>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</si>
  <si>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</si>
  <si>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</si>
  <si>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</si>
  <si>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</si>
  <si>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</si>
  <si>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</si>
  <si>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</si>
  <si>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</si>
  <si>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</si>
  <si>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</si>
  <si>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</si>
  <si>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</si>
  <si>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</si>
  <si>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</si>
  <si>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</si>
  <si>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</si>
  <si>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</si>
  <si>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</si>
  <si>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</si>
  <si>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</si>
  <si>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</si>
  <si>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</si>
  <si>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</si>
  <si>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</si>
  <si>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</si>
  <si>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</si>
  <si>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</si>
  <si>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</si>
  <si>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</si>
  <si>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</si>
  <si>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</si>
  <si>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</si>
  <si>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</si>
  <si>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</si>
  <si>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</si>
  <si>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</si>
  <si>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</si>
  <si>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</si>
  <si>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</si>
  <si>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</si>
  <si>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</si>
  <si>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</si>
  <si>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</si>
  <si>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</si>
  <si>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</si>
  <si>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</si>
  <si>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</si>
  <si>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</si>
  <si>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</si>
  <si>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</si>
  <si>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</si>
  <si>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</si>
  <si>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</si>
  <si>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</si>
  <si>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</si>
  <si>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</si>
  <si>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</si>
  <si>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</si>
  <si>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</si>
  <si>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</si>
  <si>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</si>
  <si>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</si>
  <si>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</si>
  <si>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</si>
  <si>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</si>
  <si>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</si>
  <si>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</si>
  <si>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</si>
  <si>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</si>
  <si>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</si>
  <si>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</si>
  <si>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</si>
  <si>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</si>
  <si>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</si>
  <si>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</si>
  <si>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</si>
  <si>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</si>
  <si>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</si>
  <si>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</si>
  <si>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</si>
  <si>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</si>
  <si>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</si>
  <si>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</si>
  <si>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</si>
  <si>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</si>
  <si>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</si>
  <si>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</si>
  <si>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</si>
  <si>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</si>
  <si>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</si>
  <si>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</si>
  <si>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</si>
  <si>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</si>
  <si>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</si>
  <si>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</si>
  <si>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</si>
  <si>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</si>
  <si>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</si>
  <si>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</si>
  <si>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</si>
  <si>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</si>
  <si>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</si>
  <si>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</si>
  <si>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</si>
  <si>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</si>
  <si>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</si>
  <si>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</si>
  <si>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</si>
  <si>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</si>
  <si>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</si>
  <si>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</si>
  <si>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</si>
  <si>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</si>
  <si>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</si>
  <si>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</si>
  <si>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</si>
  <si>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</si>
  <si>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</si>
  <si>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</si>
  <si>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</si>
  <si>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</si>
  <si>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</si>
  <si>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</si>
  <si>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</si>
  <si>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</si>
  <si>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</si>
  <si>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</si>
  <si>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</si>
  <si>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</si>
  <si>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</si>
  <si>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</si>
  <si>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</si>
  <si>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</si>
  <si>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</si>
  <si>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</si>
  <si>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</si>
  <si>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</si>
  <si>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</si>
  <si>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</si>
  <si>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</si>
  <si>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</si>
  <si>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</si>
  <si>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</si>
  <si>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</si>
  <si>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</si>
  <si>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</si>
  <si>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</si>
  <si>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</si>
  <si>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</si>
  <si>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</si>
  <si>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</si>
  <si>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</si>
  <si>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</si>
  <si>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</si>
  <si>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</si>
  <si>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</si>
  <si>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</si>
  <si>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</si>
  <si>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</si>
  <si>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</si>
  <si>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</si>
  <si>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</si>
  <si>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</si>
  <si>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</si>
  <si>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</si>
  <si>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</si>
  <si>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</si>
  <si>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</si>
  <si>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</si>
  <si>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</si>
  <si>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</si>
  <si>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</si>
  <si>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</si>
  <si>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</si>
  <si>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</si>
  <si>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</si>
  <si>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</si>
  <si>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</si>
  <si>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</si>
  <si>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</si>
  <si>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</si>
  <si>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</si>
  <si>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</si>
  <si>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</si>
  <si>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</si>
  <si>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</si>
  <si>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</si>
  <si>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</si>
  <si>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</si>
  <si>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</si>
  <si>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</si>
  <si>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</si>
  <si>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</si>
  <si>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</si>
  <si>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</si>
  <si>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</si>
  <si>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</si>
  <si>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</si>
  <si>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</si>
  <si>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</si>
  <si>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</si>
  <si>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</si>
  <si>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</si>
  <si>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</si>
  <si>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</si>
  <si>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</si>
  <si>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</si>
  <si>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</si>
  <si>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</si>
  <si>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</si>
  <si>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</si>
  <si>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</si>
  <si>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</si>
  <si>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</si>
  <si>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</si>
  <si>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</si>
  <si>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</si>
  <si>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</si>
  <si>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</si>
  <si>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</si>
  <si>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</si>
  <si>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</si>
  <si>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</si>
  <si>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</si>
  <si>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</si>
  <si>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</si>
  <si>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</si>
  <si>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</si>
  <si>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</si>
  <si>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</si>
  <si>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</si>
  <si>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</si>
  <si>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</si>
  <si>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</si>
  <si>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</si>
  <si>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</si>
  <si>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</si>
  <si>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</si>
  <si>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</si>
  <si>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</si>
  <si>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</si>
  <si>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</si>
  <si>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</si>
  <si>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</si>
  <si>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</si>
  <si>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</si>
  <si>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</si>
  <si>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</si>
  <si>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</si>
  <si>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</si>
  <si>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</si>
  <si>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</si>
  <si>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</si>
  <si>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</si>
  <si>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</si>
  <si>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</si>
  <si>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</si>
  <si>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</si>
  <si>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</si>
  <si>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</si>
  <si>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</si>
  <si>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</si>
  <si>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</si>
  <si>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</si>
  <si>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</si>
  <si>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</si>
  <si>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</si>
  <si>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</si>
  <si>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</si>
  <si>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</si>
  <si>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</si>
  <si>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</si>
  <si>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</si>
  <si>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</si>
  <si>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</si>
  <si>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</si>
  <si>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</si>
  <si>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</si>
  <si>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</si>
  <si>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</si>
  <si>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</si>
  <si>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</si>
  <si>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</si>
  <si>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</si>
  <si>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</si>
  <si>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</si>
  <si>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</si>
  <si>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</si>
  <si>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</si>
  <si>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</si>
  <si>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</si>
  <si>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</si>
  <si>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</si>
  <si>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</si>
  <si>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</si>
  <si>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</si>
  <si>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</si>
  <si>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</si>
  <si>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</si>
  <si>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</si>
  <si>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</si>
  <si>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</si>
  <si>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</si>
  <si>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</si>
  <si>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</si>
  <si>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</si>
  <si>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</si>
  <si>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</si>
  <si>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</si>
  <si>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</si>
  <si>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</si>
  <si>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</si>
  <si>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</si>
  <si>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</si>
  <si>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</si>
  <si>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</si>
  <si>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</si>
  <si>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</si>
  <si>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</si>
  <si>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</si>
  <si>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</si>
  <si>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</si>
  <si>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</si>
  <si>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</si>
  <si>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</si>
  <si>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</si>
  <si>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</si>
  <si>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</si>
  <si>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</si>
  <si>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</si>
  <si>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</si>
  <si>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</si>
  <si>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</si>
  <si>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</si>
  <si>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</si>
  <si>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</si>
  <si>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</si>
  <si>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</si>
  <si>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</si>
  <si>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</si>
  <si>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</si>
  <si>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</si>
  <si>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</si>
  <si>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</si>
  <si>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</si>
  <si>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</si>
  <si>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</si>
  <si>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</si>
  <si>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</si>
  <si>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</si>
  <si>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</si>
  <si>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</si>
  <si>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</si>
  <si>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</si>
  <si>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</si>
  <si>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</si>
  <si>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</si>
  <si>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</si>
  <si>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</si>
  <si>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</si>
  <si>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</si>
  <si>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</si>
  <si>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</si>
  <si>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</si>
  <si>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</si>
  <si>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</si>
  <si>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</si>
  <si>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</si>
  <si>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</si>
  <si>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</si>
  <si>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</si>
  <si>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</si>
  <si>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</si>
  <si>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</si>
  <si>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</si>
  <si>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</si>
  <si>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</si>
  <si>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</si>
  <si>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</si>
  <si>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</si>
  <si>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</si>
  <si>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</si>
  <si>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</si>
  <si>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</si>
  <si>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</si>
  <si>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</si>
  <si>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</si>
  <si>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</si>
  <si>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</si>
  <si>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</si>
  <si>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</si>
  <si>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</si>
  <si>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</si>
  <si>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</si>
  <si>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</si>
  <si>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</si>
  <si>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</si>
  <si>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</si>
  <si>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</si>
  <si>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</si>
  <si>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</si>
  <si>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</si>
  <si>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</si>
  <si>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</si>
  <si>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</si>
  <si>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</si>
  <si>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</si>
  <si>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</si>
  <si>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</si>
  <si>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</si>
  <si>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</si>
  <si>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</si>
  <si>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</si>
  <si>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</si>
  <si>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</si>
  <si>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</si>
  <si>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</si>
  <si>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</si>
  <si>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</si>
  <si>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</si>
  <si>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</si>
  <si>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</si>
  <si>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</si>
  <si>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</si>
  <si>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</si>
  <si>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</si>
  <si>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</si>
  <si>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</si>
  <si>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</si>
  <si>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</si>
  <si>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</si>
  <si>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</si>
  <si>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</si>
  <si>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</si>
  <si>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</si>
  <si>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</si>
  <si>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</si>
  <si>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</si>
  <si>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</si>
  <si>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</si>
  <si>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</si>
  <si>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</si>
  <si>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</si>
  <si>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</si>
  <si>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</si>
  <si>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</si>
  <si>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</si>
  <si>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</si>
  <si>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</si>
  <si>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</si>
  <si>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</si>
  <si>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</si>
  <si>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</si>
  <si>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</si>
  <si>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</si>
  <si>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</si>
  <si>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</si>
  <si>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</si>
  <si>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</si>
  <si>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</si>
  <si>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</si>
  <si>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</si>
  <si>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</si>
  <si>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</si>
  <si>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</si>
  <si>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</si>
  <si>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</si>
  <si>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</si>
  <si>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</si>
  <si>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</si>
  <si>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</si>
  <si>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</si>
  <si>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</si>
  <si>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</si>
  <si>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</si>
  <si>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</si>
  <si>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</si>
  <si>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</si>
  <si>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</si>
  <si>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</si>
  <si>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</si>
  <si>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</si>
  <si>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</si>
  <si>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</si>
  <si>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</si>
  <si>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</si>
  <si>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</si>
  <si>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</si>
  <si>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</si>
  <si>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</si>
  <si>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</si>
  <si>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</si>
  <si>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</si>
  <si>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</si>
  <si>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</si>
  <si>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</si>
  <si>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</si>
  <si>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</si>
  <si>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</si>
  <si>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</si>
  <si>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</si>
  <si>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</si>
  <si>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</si>
  <si>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</si>
  <si>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</si>
  <si>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</si>
  <si>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</si>
  <si>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</si>
  <si>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</si>
  <si>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</si>
  <si>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</si>
  <si>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</si>
  <si>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</si>
  <si>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</si>
  <si>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</si>
  <si>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</si>
  <si>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</si>
  <si>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</si>
  <si>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</si>
  <si>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</si>
  <si>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</si>
  <si>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</si>
  <si>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</si>
  <si>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</si>
  <si>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</si>
  <si>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</si>
  <si>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</si>
  <si>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</si>
  <si>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</si>
  <si>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</si>
  <si>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</si>
  <si>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</si>
  <si>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</si>
  <si>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</si>
  <si>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</si>
  <si>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</si>
  <si>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</si>
  <si>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</si>
  <si>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</si>
  <si>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</si>
  <si>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</si>
  <si>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</si>
  <si>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</si>
  <si>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</si>
  <si>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</si>
  <si>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</si>
  <si>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</si>
  <si>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</si>
  <si>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</si>
  <si>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</si>
  <si>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</si>
  <si>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</si>
  <si>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</si>
  <si>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</si>
  <si>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</si>
  <si>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</si>
  <si>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</si>
  <si>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</si>
  <si>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</si>
  <si>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</si>
  <si>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</si>
  <si>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</si>
  <si>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</si>
  <si>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</si>
  <si>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</si>
  <si>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</si>
  <si>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</si>
  <si>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</si>
  <si>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</si>
  <si>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</si>
  <si>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</si>
  <si>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</si>
  <si>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</si>
  <si>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</si>
  <si>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</si>
  <si>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</si>
  <si>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</si>
  <si>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</si>
  <si>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</si>
  <si>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</si>
  <si>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</si>
  <si>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</si>
  <si>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</si>
  <si>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</si>
  <si>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</si>
  <si>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</si>
  <si>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</si>
  <si>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</si>
  <si>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</si>
  <si>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</si>
  <si>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</si>
  <si>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</si>
  <si>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</si>
  <si>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</si>
  <si>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</si>
  <si>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</si>
  <si>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</si>
  <si>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</si>
  <si>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</si>
  <si>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</si>
  <si>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</si>
  <si>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</si>
  <si>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</si>
  <si>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</si>
  <si>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</si>
  <si>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</si>
  <si>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</si>
  <si>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</si>
  <si>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</si>
  <si>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</si>
  <si>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</si>
  <si>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</si>
  <si>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</si>
  <si>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</si>
  <si>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</si>
  <si>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</si>
  <si>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</si>
  <si>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</si>
  <si>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</si>
  <si>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</si>
  <si>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</si>
  <si>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</si>
  <si>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</si>
  <si>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</si>
  <si>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</si>
  <si>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</si>
  <si>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</si>
  <si>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</si>
  <si>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</si>
  <si>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</si>
  <si>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</si>
  <si>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</si>
  <si>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</si>
  <si>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</si>
  <si>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</si>
  <si>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</si>
  <si>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</si>
  <si>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</si>
  <si>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</si>
  <si>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</si>
  <si>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</si>
  <si>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</si>
  <si>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</si>
  <si>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</si>
  <si>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</si>
  <si>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</si>
  <si>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</si>
  <si>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</si>
  <si>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</si>
  <si>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</si>
  <si>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</si>
  <si>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</si>
  <si>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</si>
  <si>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</si>
  <si>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</si>
  <si>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</si>
  <si>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</si>
  <si>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</si>
  <si>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</si>
  <si>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</si>
  <si>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</si>
  <si>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</si>
  <si>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</si>
  <si>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</si>
  <si>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</si>
  <si>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</si>
  <si>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</si>
  <si>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</si>
  <si>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</si>
  <si>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</si>
  <si>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</si>
  <si>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</si>
  <si>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</si>
  <si>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</si>
  <si>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</si>
  <si>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</si>
  <si>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</si>
  <si>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</si>
  <si>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</si>
  <si>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</si>
  <si>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</si>
  <si>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</si>
  <si>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</si>
  <si>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</si>
  <si>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</si>
  <si>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</si>
  <si>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</si>
  <si>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</si>
  <si>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</si>
  <si>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</si>
  <si>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</si>
  <si>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</si>
  <si>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</si>
  <si>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</si>
  <si>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</si>
  <si>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</si>
  <si>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</si>
  <si>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</si>
  <si>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</si>
  <si>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</si>
  <si>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</si>
  <si>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</si>
  <si>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</si>
  <si>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</si>
  <si>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</si>
  <si>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</si>
  <si>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</si>
  <si>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</si>
  <si>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</si>
  <si>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</si>
  <si>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</si>
  <si>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</si>
  <si>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</si>
  <si>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</si>
  <si>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</si>
  <si>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</si>
  <si>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</si>
  <si>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</si>
  <si>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</si>
  <si>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</si>
  <si>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</si>
  <si>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</si>
  <si>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</si>
  <si>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</si>
  <si>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</si>
  <si>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</si>
  <si>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</si>
  <si>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</si>
  <si>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</si>
  <si>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</si>
  <si>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</si>
  <si>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</si>
  <si>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</si>
  <si>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</si>
  <si>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</si>
  <si>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</si>
  <si>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</si>
  <si>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</si>
  <si>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</si>
  <si>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</si>
  <si>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</si>
  <si>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</si>
  <si>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</si>
  <si>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</si>
  <si>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</si>
  <si>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</si>
  <si>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</si>
  <si>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</si>
  <si>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</si>
  <si>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</si>
  <si>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</si>
  <si>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</si>
  <si>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</si>
  <si>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</si>
  <si>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</si>
  <si>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</si>
  <si>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</si>
  <si>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</si>
  <si>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</si>
  <si>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</si>
  <si>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</si>
  <si>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</si>
  <si>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</si>
  <si>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</si>
  <si>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</si>
  <si>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</si>
  <si>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</si>
  <si>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</si>
  <si>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</si>
  <si>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</si>
  <si>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</si>
  <si>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</si>
  <si>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</si>
  <si>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</si>
  <si>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</si>
  <si>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</si>
  <si>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</si>
  <si>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</si>
  <si>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</si>
  <si>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</si>
  <si>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</si>
  <si>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</si>
  <si>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</si>
  <si>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</si>
  <si>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</si>
  <si>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</si>
  <si>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</si>
  <si>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</si>
  <si>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</si>
  <si>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</si>
  <si>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</si>
  <si>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</si>
  <si>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</si>
  <si>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</si>
  <si>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</si>
  <si>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</si>
  <si>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</si>
  <si>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</si>
  <si>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</si>
  <si>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</si>
  <si>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</si>
  <si>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</si>
  <si>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</si>
  <si>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</si>
  <si>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</si>
  <si>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</si>
  <si>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</si>
  <si>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</si>
  <si>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</si>
  <si>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</si>
  <si>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</si>
  <si>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</si>
  <si>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</si>
  <si>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</si>
  <si>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</si>
  <si>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</si>
  <si>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</si>
  <si>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</si>
  <si>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</si>
  <si>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</si>
  <si>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</si>
  <si>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</si>
  <si>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</si>
  <si>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</si>
  <si>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</si>
  <si>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</si>
  <si>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</si>
  <si>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</si>
  <si>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</si>
  <si>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</si>
  <si>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</si>
  <si>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</si>
  <si>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</si>
  <si>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</si>
  <si>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</si>
  <si>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</si>
  <si>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</si>
  <si>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</si>
  <si>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</si>
  <si>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</si>
  <si>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</si>
  <si>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</si>
  <si>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</si>
  <si>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</si>
  <si>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</si>
  <si>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</si>
  <si>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</si>
  <si>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</si>
  <si>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</si>
  <si>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</si>
  <si>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</si>
  <si>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</si>
  <si>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</si>
  <si>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</si>
  <si>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</si>
  <si>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</si>
  <si>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</si>
  <si>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</si>
  <si>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</si>
  <si>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</si>
  <si>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</si>
  <si>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</si>
  <si>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</si>
  <si>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</si>
  <si>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</si>
  <si>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</si>
  <si>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</si>
  <si>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</si>
  <si>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</si>
  <si>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</si>
  <si>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</si>
  <si>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</si>
  <si>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</si>
  <si>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</si>
  <si>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</si>
  <si>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</si>
  <si>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</si>
  <si>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</si>
  <si>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</si>
  <si>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</si>
  <si>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</si>
  <si>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</si>
  <si>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</si>
  <si>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</si>
  <si>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</si>
  <si>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</si>
  <si>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</si>
  <si>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</si>
  <si>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</si>
  <si>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</si>
  <si>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</si>
  <si>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</si>
  <si>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</si>
  <si>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</si>
  <si>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</si>
  <si>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</si>
  <si>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</si>
  <si>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</si>
  <si>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</si>
  <si>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</si>
  <si>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</si>
  <si>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</si>
  <si>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</si>
  <si>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</si>
  <si>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</si>
  <si>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</si>
  <si>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</si>
  <si>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</si>
  <si>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</si>
  <si>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</si>
  <si>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</si>
  <si>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</si>
  <si>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</si>
  <si>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</si>
  <si>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</si>
  <si>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</si>
  <si>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</si>
  <si>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</si>
  <si>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</si>
  <si>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</si>
  <si>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</si>
  <si>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</si>
  <si>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</si>
  <si>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</si>
  <si>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</si>
  <si>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</si>
  <si>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</si>
  <si>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</si>
  <si>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</si>
  <si>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</si>
  <si>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</si>
  <si>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</si>
  <si>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</si>
  <si>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</si>
  <si>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</si>
  <si>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</si>
  <si>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</si>
  <si>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</si>
  <si>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</si>
  <si>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</si>
  <si>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</si>
  <si>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</si>
  <si>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</si>
  <si>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</si>
  <si>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</si>
  <si>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</si>
  <si>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</si>
  <si>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</si>
  <si>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</si>
  <si>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</si>
  <si>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</si>
  <si>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</si>
  <si>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</si>
  <si>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</si>
  <si>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</si>
  <si>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</si>
  <si>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</si>
  <si>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</si>
  <si>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</si>
  <si>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</si>
  <si>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</si>
  <si>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</si>
  <si>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</si>
  <si>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</si>
  <si>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</si>
  <si>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</si>
  <si>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</si>
  <si>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</si>
  <si>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</si>
  <si>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</si>
  <si>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</si>
  <si>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</si>
  <si>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</si>
  <si>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</si>
  <si>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</si>
  <si>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</si>
  <si>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</si>
  <si>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</si>
  <si>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</si>
  <si>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</si>
  <si>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</si>
  <si>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</si>
  <si>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</si>
  <si>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</si>
  <si>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</si>
  <si>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</si>
  <si>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</si>
  <si>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</si>
  <si>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</si>
  <si>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</si>
  <si>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</si>
  <si>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</si>
  <si>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</si>
  <si>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</si>
  <si>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</si>
  <si>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</si>
  <si>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</si>
  <si>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</si>
  <si>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</si>
  <si>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</si>
  <si>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</si>
  <si>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</si>
  <si>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</si>
  <si>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</si>
  <si>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</si>
  <si>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</si>
  <si>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</si>
  <si>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</si>
  <si>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</si>
  <si>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</si>
  <si>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</si>
  <si>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</si>
  <si>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</si>
  <si>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</si>
  <si>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</si>
  <si>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</si>
  <si>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</si>
  <si>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</si>
  <si>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</si>
  <si>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</si>
  <si>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</si>
  <si>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</si>
  <si>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</si>
  <si>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</si>
  <si>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</si>
  <si>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</si>
  <si>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</si>
  <si>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</si>
  <si>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</si>
  <si>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</si>
  <si>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</si>
  <si>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</si>
  <si>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</si>
  <si>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</si>
  <si>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</si>
  <si>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</si>
  <si>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</si>
  <si>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</si>
  <si>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</si>
  <si>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</si>
  <si>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</si>
  <si>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</si>
  <si>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</si>
  <si>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</si>
  <si>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</si>
  <si>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</si>
  <si>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</si>
  <si>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</si>
  <si>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</si>
  <si>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</si>
  <si>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</si>
  <si>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</si>
  <si>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</si>
  <si>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</si>
  <si>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</si>
  <si>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</si>
  <si>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</si>
  <si>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</si>
  <si>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</si>
  <si>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</si>
  <si>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</si>
  <si>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</si>
  <si>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</si>
  <si>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</si>
  <si>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</si>
  <si>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</si>
  <si>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</si>
  <si>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</si>
  <si>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</si>
  <si>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</si>
  <si>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</si>
  <si>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</si>
  <si>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</si>
  <si>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</si>
  <si>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</si>
  <si>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</si>
  <si>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</si>
  <si>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</si>
  <si>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</si>
  <si>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</si>
  <si>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</si>
  <si>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</si>
  <si>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</si>
  <si>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</si>
  <si>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</si>
  <si>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</si>
  <si>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</si>
  <si>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</si>
  <si>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</si>
  <si>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</si>
  <si>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</si>
  <si>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</si>
  <si>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</si>
  <si>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</si>
  <si>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</si>
  <si>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</si>
  <si>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</si>
  <si>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</si>
  <si>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</si>
  <si>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</si>
  <si>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</si>
  <si>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</si>
  <si>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</si>
  <si>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</si>
  <si>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</si>
  <si>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</si>
  <si>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</si>
  <si>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</si>
  <si>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</si>
  <si>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</si>
  <si>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</si>
  <si>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</si>
  <si>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</si>
  <si>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</si>
  <si>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</si>
  <si>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</si>
  <si>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</si>
  <si>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</si>
  <si>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</si>
  <si>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</si>
  <si>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</si>
  <si>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</si>
  <si>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</si>
  <si>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</si>
  <si>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</si>
  <si>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</si>
  <si>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</si>
  <si>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</si>
  <si>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</si>
  <si>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</si>
  <si>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</si>
  <si>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</si>
  <si>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</si>
  <si>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</si>
  <si>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</si>
  <si>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</si>
  <si>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</si>
  <si>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</si>
  <si>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</si>
  <si>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</si>
  <si>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</si>
  <si>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</si>
  <si>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</si>
  <si>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</si>
  <si>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</si>
  <si>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</si>
  <si>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</si>
  <si>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</si>
  <si>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</si>
  <si>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</si>
  <si>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</si>
  <si>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</si>
  <si>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</si>
  <si>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</si>
  <si>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</si>
  <si>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</si>
  <si>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</si>
  <si>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</si>
  <si>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</si>
  <si>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</si>
  <si>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</si>
  <si>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</si>
  <si>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</si>
  <si>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</si>
  <si>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</si>
  <si>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</si>
  <si>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</si>
  <si>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</si>
  <si>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</si>
  <si>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</si>
  <si>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</si>
  <si>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</si>
  <si>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</si>
  <si>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</si>
  <si>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</si>
  <si>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</si>
  <si>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</si>
  <si>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</si>
  <si>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</si>
  <si>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</si>
  <si>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</si>
  <si>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</si>
  <si>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</si>
  <si>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</si>
  <si>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</si>
  <si>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</si>
  <si>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</si>
  <si>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</si>
  <si>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</si>
  <si>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</si>
  <si>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</si>
  <si>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</si>
  <si>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</si>
  <si>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</si>
  <si>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</si>
  <si>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</si>
  <si>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</si>
  <si>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</si>
  <si>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</si>
  <si>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</si>
  <si>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</si>
  <si>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</si>
  <si>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</si>
  <si>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</si>
  <si>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</si>
  <si>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</si>
  <si>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</si>
  <si>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</si>
  <si>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</si>
  <si>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</si>
  <si>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</si>
  <si>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</si>
  <si>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</si>
  <si>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</si>
  <si>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</si>
  <si>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</si>
  <si>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</si>
  <si>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</si>
  <si>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</si>
  <si>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</si>
  <si>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</si>
  <si>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</si>
  <si>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</si>
  <si>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</si>
  <si>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</si>
  <si>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</si>
  <si>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</si>
  <si>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</si>
  <si>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</si>
  <si>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</si>
  <si>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</si>
  <si>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</si>
  <si>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</si>
  <si>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</si>
  <si>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</si>
  <si>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</si>
  <si>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</si>
  <si>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</si>
  <si>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</si>
  <si>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</si>
  <si>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</si>
  <si>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</si>
  <si>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</si>
  <si>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</si>
  <si>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</si>
  <si>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</si>
  <si>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</si>
  <si>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</si>
  <si>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</si>
  <si>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</si>
  <si>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</si>
  <si>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</si>
  <si>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</si>
  <si>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</si>
  <si>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</si>
  <si>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</si>
  <si>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</si>
  <si>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</si>
  <si>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</si>
  <si>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</si>
  <si>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</si>
  <si>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</si>
  <si>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</si>
  <si>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</si>
  <si>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</si>
  <si>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</si>
  <si>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</si>
  <si>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</si>
  <si>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</si>
  <si>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</si>
  <si>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</si>
  <si>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</si>
  <si>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</si>
  <si>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</si>
  <si>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</si>
  <si>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</si>
  <si>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</si>
  <si>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</si>
  <si>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</si>
  <si>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</si>
  <si>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</si>
  <si>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</si>
  <si>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</si>
  <si>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</si>
  <si>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</si>
  <si>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</si>
  <si>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</si>
  <si>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</si>
  <si>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</si>
  <si>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</si>
  <si>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</si>
  <si>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</si>
  <si>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</si>
  <si>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</si>
  <si>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</si>
  <si>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</si>
  <si>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</si>
  <si>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</si>
  <si>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</si>
  <si>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</si>
  <si>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</si>
  <si>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</si>
  <si>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</si>
  <si>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</si>
  <si>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</si>
  <si>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</si>
  <si>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</si>
  <si>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</si>
  <si>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</si>
  <si>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</si>
  <si>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</si>
  <si>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</si>
  <si>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</si>
  <si>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</si>
  <si>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</si>
  <si>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</si>
  <si>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</si>
  <si>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</si>
  <si>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</si>
  <si>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</si>
  <si>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</si>
  <si>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</si>
  <si>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</si>
  <si>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</si>
  <si>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</si>
  <si>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</si>
  <si>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</si>
  <si>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</si>
  <si>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</si>
  <si>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</si>
  <si>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</si>
  <si>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</si>
  <si>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</si>
  <si>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</si>
  <si>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</si>
  <si>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</si>
  <si>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</si>
  <si>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</si>
  <si>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</si>
  <si>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</si>
  <si>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</si>
  <si>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</si>
  <si>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</si>
  <si>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</si>
  <si>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</si>
  <si>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</si>
  <si>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</si>
  <si>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</si>
  <si>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</si>
  <si>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</si>
  <si>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</si>
  <si>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</si>
  <si>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</si>
  <si>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</si>
  <si>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</si>
  <si>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</si>
  <si>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</si>
  <si>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</si>
  <si>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</si>
  <si>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</si>
  <si>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</si>
  <si>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</si>
  <si>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</si>
  <si>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</si>
  <si>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</si>
  <si>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</si>
  <si>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</si>
  <si>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</si>
  <si>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</si>
  <si>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</si>
  <si>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</si>
  <si>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</si>
  <si>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</si>
  <si>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</si>
  <si>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</si>
  <si>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</si>
  <si>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</si>
  <si>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</si>
  <si>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</si>
  <si>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</si>
  <si>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</si>
  <si>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</si>
  <si>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</si>
  <si>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</si>
  <si>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</si>
  <si>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</si>
  <si>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</si>
  <si>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</si>
  <si>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</si>
  <si>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</si>
  <si>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</si>
  <si>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</si>
  <si>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</si>
  <si>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</si>
  <si>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</si>
  <si>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</si>
  <si>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</si>
  <si>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</si>
  <si>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</si>
  <si>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</si>
  <si>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</si>
  <si>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</si>
  <si>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</si>
  <si>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</si>
  <si>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</si>
  <si>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</si>
  <si>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</si>
  <si>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</si>
  <si>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</si>
  <si>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</si>
  <si>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</si>
  <si>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</si>
  <si>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</si>
  <si>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</si>
  <si>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</si>
  <si>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</si>
  <si>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</si>
  <si>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</si>
  <si>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</si>
  <si>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</si>
  <si>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</si>
  <si>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</si>
  <si>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</si>
  <si>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</si>
  <si>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</si>
  <si>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</si>
  <si>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</si>
  <si>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</si>
  <si>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</si>
  <si>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</si>
  <si>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</si>
  <si>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</si>
  <si>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</si>
  <si>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</si>
  <si>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</si>
  <si>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</si>
  <si>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</si>
  <si>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</si>
  <si>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</si>
  <si>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</si>
  <si>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</si>
  <si>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</si>
  <si>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</si>
  <si>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</si>
  <si>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</si>
  <si>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</si>
  <si>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</si>
  <si>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</si>
  <si>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</si>
  <si>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</si>
  <si>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</si>
  <si>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</si>
  <si>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</si>
  <si>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</si>
  <si>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</si>
  <si>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</si>
  <si>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</si>
  <si>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</si>
  <si>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</si>
  <si>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</si>
  <si>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</si>
  <si>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</si>
  <si>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</si>
  <si>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</si>
  <si>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</si>
  <si>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</si>
  <si>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</si>
  <si>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</si>
  <si>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</si>
  <si>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</si>
  <si>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</si>
  <si>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</si>
  <si>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</si>
  <si>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</si>
  <si>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</si>
  <si>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</si>
  <si>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</si>
  <si>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</si>
  <si>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</si>
  <si>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</si>
  <si>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</si>
  <si>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</si>
  <si>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</si>
  <si>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</si>
  <si>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</si>
  <si>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</si>
  <si>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</si>
  <si>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</si>
  <si>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</si>
  <si>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</si>
  <si>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</si>
  <si>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</si>
  <si>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</si>
  <si>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</si>
  <si>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</si>
  <si>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</si>
  <si>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</si>
  <si>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</si>
  <si>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</si>
  <si>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</si>
  <si>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</si>
  <si>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</si>
  <si>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</si>
  <si>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</si>
  <si>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</si>
  <si>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</si>
  <si>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</si>
  <si>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</si>
  <si>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</si>
  <si>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</si>
  <si>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</si>
  <si>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</si>
  <si>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</si>
  <si>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</si>
  <si>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</si>
  <si>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</si>
  <si>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</si>
  <si>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</si>
  <si>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</si>
  <si>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</si>
  <si>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</si>
  <si>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</si>
  <si>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</si>
  <si>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</si>
  <si>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</si>
  <si>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</si>
  <si>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</si>
  <si>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</si>
  <si>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</si>
  <si>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</si>
  <si>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</si>
  <si>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</si>
  <si>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</si>
  <si>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</si>
  <si>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</si>
  <si>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</si>
  <si>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</si>
  <si>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</si>
  <si>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</si>
  <si>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</si>
  <si>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</si>
  <si>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</si>
  <si>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</si>
  <si>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</si>
  <si>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</si>
  <si>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</si>
  <si>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</si>
  <si>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</si>
  <si>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</si>
  <si>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</si>
  <si>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</si>
  <si>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</si>
  <si>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</si>
  <si>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</si>
  <si>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</si>
  <si>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</si>
  <si>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</si>
  <si>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</si>
  <si>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</si>
  <si>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</si>
  <si>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</si>
  <si>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</si>
  <si>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</si>
  <si>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</si>
  <si>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</si>
  <si>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</si>
  <si>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</si>
  <si>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</si>
  <si>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</si>
  <si>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</si>
  <si>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</si>
  <si>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</si>
  <si>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</si>
  <si>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</si>
  <si>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</si>
  <si>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</si>
  <si>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</si>
  <si>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</si>
  <si>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</si>
  <si>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</si>
  <si>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</si>
  <si>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</si>
  <si>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</si>
  <si>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</si>
  <si>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</si>
  <si>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</si>
  <si>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</si>
  <si>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</si>
  <si>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</si>
  <si>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</si>
  <si>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</si>
  <si>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</si>
  <si>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</si>
  <si>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</si>
  <si>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</si>
  <si>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</si>
  <si>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</si>
  <si>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</si>
  <si>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</si>
  <si>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</si>
  <si>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</si>
  <si>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</si>
  <si>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</si>
  <si>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</si>
  <si>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</si>
  <si>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</si>
  <si>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</si>
  <si>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</si>
  <si>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</si>
  <si>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</si>
  <si>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</si>
  <si>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</si>
  <si>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</si>
  <si>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</si>
  <si>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</si>
  <si>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</si>
  <si>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</si>
  <si>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</si>
  <si>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</si>
  <si>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</si>
  <si>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</si>
  <si>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</si>
  <si>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</si>
  <si>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</si>
  <si>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</si>
  <si>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</si>
  <si>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</si>
  <si>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</si>
  <si>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</si>
  <si>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</si>
  <si>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</si>
  <si>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</si>
  <si>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</si>
  <si>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</si>
  <si>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</si>
  <si>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</si>
  <si>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</si>
  <si>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</si>
  <si>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</si>
  <si>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</si>
  <si>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</si>
  <si>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</si>
  <si>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</si>
  <si>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</si>
  <si>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</si>
  <si>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</si>
  <si>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</si>
  <si>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</si>
  <si>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</si>
  <si>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</si>
  <si>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</si>
  <si>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</si>
  <si>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</si>
  <si>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</si>
  <si>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</si>
  <si>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</si>
  <si>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</si>
  <si>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</si>
  <si>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</si>
  <si>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</si>
  <si>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</si>
  <si>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</si>
  <si>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</si>
  <si>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</si>
  <si>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</si>
  <si>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</si>
  <si>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</si>
  <si>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</si>
  <si>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</si>
  <si>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</si>
  <si>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</si>
  <si>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</si>
  <si>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</si>
  <si>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</si>
  <si>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</si>
  <si>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</si>
  <si>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</si>
  <si>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</si>
  <si>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</si>
  <si>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</si>
  <si>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</si>
  <si>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</si>
  <si>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</si>
  <si>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</si>
  <si>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</si>
  <si>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</si>
  <si>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</si>
  <si>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</si>
  <si>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</si>
  <si>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</si>
  <si>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</si>
  <si>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</si>
  <si>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</si>
  <si>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</si>
  <si>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</si>
  <si>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</si>
  <si>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</si>
  <si>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</si>
  <si>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</si>
  <si>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</si>
  <si>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</si>
  <si>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</si>
  <si>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</si>
  <si>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</si>
  <si>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</si>
  <si>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</si>
  <si>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</si>
  <si>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</si>
  <si>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</si>
  <si>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</si>
  <si>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</si>
  <si>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</si>
  <si>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</si>
  <si>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</si>
  <si>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</si>
  <si>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</si>
  <si>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</si>
  <si>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</si>
  <si>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</si>
  <si>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</si>
  <si>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</si>
  <si>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</si>
  <si>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</si>
  <si>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</si>
  <si>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</si>
  <si>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</si>
  <si>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</si>
  <si>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</si>
  <si>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</si>
  <si>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</si>
  <si>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</si>
  <si>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</si>
  <si>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</si>
  <si>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</si>
  <si>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</si>
  <si>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</si>
  <si>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</si>
  <si>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</si>
  <si>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</si>
  <si>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</si>
  <si>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</si>
  <si>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</si>
  <si>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</si>
  <si>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</si>
  <si>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</si>
  <si>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</si>
  <si>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</si>
  <si>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</si>
  <si>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</si>
  <si>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</si>
  <si>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</si>
  <si>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</si>
  <si>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</si>
  <si>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</si>
  <si>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</si>
  <si>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</si>
  <si>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</si>
  <si>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</si>
  <si>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</si>
  <si>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</si>
  <si>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</si>
  <si>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</si>
  <si>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</si>
  <si>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</si>
  <si>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</si>
  <si>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</si>
  <si>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</si>
  <si>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</si>
  <si>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</si>
  <si>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</si>
  <si>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</si>
  <si>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</si>
  <si>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</si>
  <si>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</si>
  <si>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</si>
  <si>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</si>
  <si>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</si>
  <si>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</si>
  <si>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</si>
  <si>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</si>
  <si>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</si>
  <si>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</si>
  <si>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</si>
  <si>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</si>
  <si>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</si>
  <si>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</si>
  <si>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</si>
  <si>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</si>
  <si>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</si>
  <si>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</si>
  <si>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</si>
  <si>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</si>
  <si>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</si>
  <si>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</si>
  <si>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</si>
  <si>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</si>
  <si>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</si>
  <si>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</si>
  <si>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</si>
  <si>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</si>
  <si>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</si>
  <si>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</si>
  <si>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</si>
  <si>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</si>
  <si>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</si>
  <si>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</si>
  <si>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</si>
  <si>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</si>
  <si>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</si>
  <si>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</si>
  <si>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</si>
  <si>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</si>
  <si>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</si>
  <si>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</si>
  <si>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</si>
  <si>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</si>
  <si>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</si>
  <si>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</si>
  <si>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</si>
  <si>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</si>
  <si>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</si>
  <si>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</si>
  <si>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</si>
  <si>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</si>
  <si>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</si>
  <si>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</si>
  <si>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</si>
  <si>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</si>
  <si>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</si>
  <si>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</si>
  <si>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</si>
  <si>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</si>
  <si>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</si>
  <si>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</si>
  <si>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</si>
  <si>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</si>
  <si>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</si>
  <si>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</si>
  <si>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</si>
  <si>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</si>
  <si>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</si>
  <si>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</si>
  <si>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</si>
  <si>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</si>
  <si>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</si>
  <si>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</si>
  <si>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</si>
  <si>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</si>
  <si>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</si>
  <si>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</si>
  <si>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</si>
  <si>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</si>
  <si>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</si>
  <si>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</si>
  <si>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</si>
  <si>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</si>
  <si>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</si>
  <si>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</si>
  <si>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</si>
  <si>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</si>
  <si>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</si>
  <si>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</si>
  <si>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</si>
  <si>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</si>
  <si>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</si>
  <si>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</si>
  <si>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</si>
  <si>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</si>
  <si>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</si>
  <si>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</si>
  <si>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</si>
  <si>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</si>
  <si>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</si>
  <si>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</si>
  <si>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</si>
  <si>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</si>
  <si>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</si>
  <si>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</si>
  <si>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</si>
  <si>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</si>
  <si>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</si>
  <si>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</si>
  <si>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</si>
  <si>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</si>
  <si>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</si>
  <si>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</si>
  <si>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</si>
  <si>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</si>
  <si>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</si>
  <si>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</si>
  <si>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</si>
  <si>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</si>
  <si>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</si>
  <si>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</si>
  <si>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</si>
  <si>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</si>
  <si>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</si>
  <si>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</si>
  <si>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</si>
  <si>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</si>
  <si>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</si>
  <si>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</si>
  <si>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</si>
  <si>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</si>
  <si>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</si>
  <si>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</si>
  <si>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</si>
  <si>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</si>
  <si>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</si>
  <si>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</si>
  <si>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</si>
  <si>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</si>
  <si>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</si>
  <si>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</si>
  <si>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</si>
  <si>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</si>
  <si>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</si>
  <si>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</si>
  <si>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</si>
  <si>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</si>
  <si>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</si>
  <si>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</si>
  <si>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</si>
  <si>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</si>
  <si>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</si>
  <si>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</si>
  <si>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</si>
  <si>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</si>
  <si>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</si>
  <si>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</si>
  <si>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</si>
  <si>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</si>
  <si>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</si>
  <si>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</si>
  <si>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</si>
  <si>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</si>
  <si>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</si>
  <si>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</si>
  <si>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</si>
  <si>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</si>
  <si>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</si>
  <si>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</si>
  <si>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</si>
  <si>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</si>
  <si>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</si>
  <si>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</si>
  <si>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</si>
  <si>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</si>
  <si>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</si>
  <si>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</si>
  <si>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</si>
  <si>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</si>
  <si>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</si>
  <si>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</si>
  <si>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</si>
  <si>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</si>
  <si>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</si>
  <si>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</si>
  <si>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</si>
  <si>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</si>
  <si>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</si>
  <si>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</si>
  <si>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</si>
  <si>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</si>
  <si>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</si>
  <si>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</si>
  <si>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</si>
  <si>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</si>
  <si>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</si>
  <si>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</si>
  <si>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</si>
  <si>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</si>
  <si>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</si>
  <si>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</si>
  <si>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</si>
  <si>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</si>
  <si>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</si>
  <si>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</si>
  <si>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</si>
  <si>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</si>
  <si>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</si>
  <si>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</si>
  <si>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</si>
  <si>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</si>
  <si>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</si>
  <si>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</si>
  <si>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</si>
  <si>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</si>
  <si>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</si>
  <si>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</si>
  <si>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</si>
  <si>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</si>
  <si>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</si>
  <si>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</si>
  <si>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</si>
  <si>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</si>
  <si>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</si>
  <si>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</si>
  <si>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</si>
  <si>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</si>
  <si>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</si>
  <si>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</si>
  <si>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</si>
  <si>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</si>
  <si>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</si>
  <si>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</si>
  <si>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</si>
  <si>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</si>
  <si>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</si>
  <si>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</si>
  <si>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</si>
  <si>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</si>
  <si>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</si>
  <si>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</si>
  <si>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PCM-20251124-00000472</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</si>
  <si>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</si>
  <si>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</si>
  <si>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</si>
  <si>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</si>
  <si>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PCM-20251124-00000443</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</si>
  <si>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</si>
  <si>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</si>
  <si>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</si>
  <si>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</si>
  <si>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</si>
  <si>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</si>
  <si>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</si>
  <si>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</si>
  <si>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</si>
  <si>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PCM-20251124-00000452</t>
  </si>
  <si>
    <t xml:space="preserve">TE issue Mentioned hub site MAK0984 not down, connected sites  (MAK6174_B-P3 , MAK6175-P3 , MAK6174_A-P3 , MAK6173-P3) Down visibilty from HUB site MAK0982, TE team facing access issue as building locked and no one available inside to secure access , As per responsible person they will be available After 9:00 AM </t>
  </si>
  <si>
    <t>PCM-20251124-00000416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</si>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</sst>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6" dataDxfId="155" headerRowBorderDxfId="153" tableBorderDxfId="154" totalsRowBorderDxfId="152">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9" totalsRowShown="0" headerRowDxfId="47" dataDxfId="46" headerRowBorderDxfId="44" tableBorderDxfId="45" totalsRowBorderDxfId="43">
  <autoFilter ref="A1:L3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30" dataDxfId="29" headerRowBorderDxfId="27" tableBorderDxfId="28">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322.41378391203762</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45985.362209837964</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45985.362209837964</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45985.362209837964</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45985.362209837964</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45985.362209837964</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45985.362209837964</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45985.362209837964</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45985.362209837964</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45985.362209837964</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45985.362209837964</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45985.362209837964</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45985.362209837964</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45985.362209837964</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45985.362209837964</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45985.362209837964</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45985.362209837964</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45985.362209837964</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45985.362209837964</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45985.362209837964</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45985.362209837964</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45985.362209837964</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45985.362209837964</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45985.362209837964</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45985.362209837964</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45985.362209837964</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45985.362209837964</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160.36237222222553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0.97479120370553574</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61" t="s">
        <v>24568</v>
      </c>
      <c r="E5" s="102" t="s">
        <v>39021</v>
      </c>
      <c r="F5" s="103"/>
      <c r="G5" s="104">
        <f ca="1">IFERROR(NOW()-F5,"-")</f>
        <v>45985.362210185187</v>
      </c>
      <c r="H5" s="103">
        <v>45985.354351851849</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45985.362210185187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45985.362210185187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45985.362210185187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45985.362210185187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45985.362210185187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45985.362210185187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45985.362210185187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45985.362210185187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45985.362210185187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45985.362210185187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45985.362210185187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45985.362210185187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45985.362210185187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45985.362210185187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45985.362210185187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45985.362210185187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45985.362210185187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45985.362210185187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45985.362210185187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45985.362210185187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45985.362210185187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45985.362210185187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45985.362210185187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45985.362210185187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45985.362210185187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45985.362210185187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45985.362210185187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45985.362210185187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45985.362210185187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45985.362210185187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45985.362210185187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45985.362210185187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45985.362210185187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45985.362210185187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45985.362210185187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45985.362210185187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45985.362210185187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45985.362210185187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45985.362210185187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45985.362210185187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45985.362210185187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45985.362210185187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45985.362210185187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45985.362210185187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45985.362210185187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45985.362210185187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45985.362210185187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45985.362210185187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45985.362210185187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45985.362210185187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45985.362210185187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45985.362210185187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45985.362210185187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45985.362210185187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45985.362210185187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45985.362210185187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45985.362210185187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45985.362210185187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45985.362210185187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45985.362210185187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45985.362210185187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45985.362210185187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45985.362210185187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45985.362210185187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45985.362210185187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45985.362210185187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45985.362210185187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45985.362210185187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45985.362210185187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45985.362210185187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45985.362210185187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45985.362210185187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45985.362210185187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45985.362210185187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45985.362210185187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45985.362210185187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45985.362210185187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45985.362210185187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45985.362210185187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45985.362210185187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45985.362210185187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45985.362210185187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45985.362210185187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45985.362210185187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45985.362210185187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45985.362210185187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45985.362210185187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45985.362210185187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45985.362210185187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45985.362210185187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45985.362210185187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45985.362210185187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45985.362210185187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45985.362210185187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45985.362210185187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45985.362210185187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45985.362210185187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45985.362210185187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45985.362210185187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45985.362210185187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45985.362210185187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45985.362210185187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45985.362210185187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45985.362210185187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45985.362210185187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45985.362210185187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45985.362210185187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45985.362210185187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45985.362210185187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45985.362210185187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45985.362210185187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45985.362210185187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45985.362210185187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45985.362210185187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45985.362210185187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45985.362210185187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45985.362210185187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45985.362210185187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45985.362210185187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45985.362210185187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45985.362210185187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45985.362210185187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45985.362210185187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45985.362210185187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45985.362210185187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45985.362210185187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45985.362210185187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45985.362210185187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45985.362210185187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45985.362210185187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45985.362210185187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45985.362210185187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45985.362210185187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45985.362210185187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45985.362210185187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45985.362210185187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45985.362210185187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45985.362210185187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45985.362210185187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45985.362210185187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45985.362210185187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45985.362210185187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45985.362210185187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45985.362210185187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45985.362210185187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45985.362210185187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45985.362210185187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45985.362210185187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45985.362210185187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45985.362210185187</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45985.362210185187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45985.362210185187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45985.362210185187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45985.362210185187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45985.362210185187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45985.362210185187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45985.362210185187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45985.362210185187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45985.362210185187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45985.362210185187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45985.362210185187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45985.362210185187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45985.362210185187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45985.362210185187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45985.362210185187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45985.362210185187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45985.362210185187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45985.362210185187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45985.362210185187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45985.362210185187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45985.362210185187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45985.362210185187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45985.362210185187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45985.362210185187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45985.362210185187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45985.362210185187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45985.362210185187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45985.362210185187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45985.362210185187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45985.362210185187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45985.362210185187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45985.362210185187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45985.362210185187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45985.362210185187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45985.362210185187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45985.362210185187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45985.362210185187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45985.362210185187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45985.362210185187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45985.362210185187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45985.362210185187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45985.362210185187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45985.362210185187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45985.362210185187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45985.362210185187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45985.362210185187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45985.362210185187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45985.362210185187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45985.362210185187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45985.362210185187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45985.362210185187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45985.362210185187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45985.362210185187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45985.362210185187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45985.362210185187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45985.362210185187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45985.362210185187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45985.362210185187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45985.362210185187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45985.362210185187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45985.362210185187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45985.362210185187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45985.362210185187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45985.362210185187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45985.362210185187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45985.362210185187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45985.362210185187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45985.362210185187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45985.362210185187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45985.362210185187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45985.362210185187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45985.362210185187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45985.362210185187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45985.362210185187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45985.362210185187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45985.362210185187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45985.362210185187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45985.362210185187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45985.362210185187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45985.362210185187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45985.362210185187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45985.362210185187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45985.362210185187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45985.362210185187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45985.362210185187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45985.362210185187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45985.362210185187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45985.362210185187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45985.362210185187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45985.362210185187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45985.362210185187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45985.362210185187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45985.362210185187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45985.362210185187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45985.362210185187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45985.362210185187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45985.362210185187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45985.362210185187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45985.362210185187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45985.362210185187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45985.362210185187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45985.362210185187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45985.362210185187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45985.362210185187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45985.362210185187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45985.362210185187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45985.362210185187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45985.362210185187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45985.362210185187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45985.362210185187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45985.362210185187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45985.362210185187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45985.362210185187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45985.362210185187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45985.362210185187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45985.362210185187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45985.362210185187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45985.362210185187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45985.362210185187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45985.362210185187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45985.362210185187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45985.362210185187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45985.362210185187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45985.362210185187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45985.362210185187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45985.362210185187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45985.362210185187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45985.362210185187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45985.362210185187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45985.362210185187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45985.362210185187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45985.362210185187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45985.362210185187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45985.362210185187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45985.362210185187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45985.362210185187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45985.362210185187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45985.362210185187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45985.362210185187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45985.362210185187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45985.362210185187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45985.362210185187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45985.362210185187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45985.362210185187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45985.362210185187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45985.362210185187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45985.362210185187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45985.362210185187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45985.362210185187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45985.362210185187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45985.362210185187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45985.362210185187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45985.362210185187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45985.362210185187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45985.362210185187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45985.362210185187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45985.362210185187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45985.362210185187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45985.362210185187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45985.362210185187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45985.362210185187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45985.362210185187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45985.362210185187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45985.362210185187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45985.362210185187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45985.362210185187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45985.362210185187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45985.362210185187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45985.362210185187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45985.362210185187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45985.362210185187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45985.362210185187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45985.362210185187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45985.362210185187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45985.362210185187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45985.362210185187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45985.362210185187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45985.362210185187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45985.362210185187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45985.362210185187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45985.362210185187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45985.362210185187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45985.362210185187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45985.362210185187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45985.362210185187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45985.362210185187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45985.362210185187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45985.362210185187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45985.362210185187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45985.362210185187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45985.362210185187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45985.362210185187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45985.362210185187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45985.362210185187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45985.362210185187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45985.362210185187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45985.362210185187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45985.362210185187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45985.362210185187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45985.362210185187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45985.362210185187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45985.362210185187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45985.362210185187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45985.362210185187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45985.362210185187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45985.362210185187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45985.362210185187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45985.362210185187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45985.362210185187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45985.362210185187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45985.362210185187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45985.362210185187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45985.362210185187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45985.362210185187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45985.362210185187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45985.362210185187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45985.362210185187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45985.362210185187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45985.362210185187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45985.362210185187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45985.362210185187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45985.362210185187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45985.362210185187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45985.362210185187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45985.362210185187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45985.362210185187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45985.362210185187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45985.362210185187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45985.362210185187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45985.362210185187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45985.362210185187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45985.362210185187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45985.362210185187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45985.362210185187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45985.362210185187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45985.362210185187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45985.362210185187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45985.362210185187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45985.362210185187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45985.362210185187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45985.362210185187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45985.362210185187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45985.362210185187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45985.362210185187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45985.362210185187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45985.362210185187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45985.362210185187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45985.362210185187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45985.362210185187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45985.362210185187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45985.362210185187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45985.362210185187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45985.362210185187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45985.362210185187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45985.362210185187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45985.362210185187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45985.362210185187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45985.362210185187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45985.362210185187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45985.362210185187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45985.362210185187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45985.362210185187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45985.362210185187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45985.362210185187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45985.362210185187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45985.362210185187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45985.362210185187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45985.362210185187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45985.362210185187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45985.362210185187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45985.362210185187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45985.362210185187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45985.362210185187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45985.362210185187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45985.362210185187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45985.362210185187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45985.362210185187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45985.362210185187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45985.362210185187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45985.362210185187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45985.362210185187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45985.362210185187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45985.362210185187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45985.362210185187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45985.362210185187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45985.362210185187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45985.362210185187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45985.362210185187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45985.362210185187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45985.362210185187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45985.362210185187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45985.362210185187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45985.362210185187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45985.362210185187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45985.362210185187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45985.362210185187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45985.362210185187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45985.362210185187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45985.362210185187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45985.362210185187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45985.362210185187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45985.362210185187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45985.362210185187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45985.362210185187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45985.362210185187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45985.362210185187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45985.362210185187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45985.362210185187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45985.362210185187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45985.362210185187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45985.362210185187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45985.362210185187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45985.362210185187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45985.362210185187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45985.362210185187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45985.362210185187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45985.362210185187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45985.362210185187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45985.362210185187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45985.362210185187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45985.362210185187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45985.362210185187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45985.362210185187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45985.362210185187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45985.362210185187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45985.362210185187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45985.362210185187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45985.362210185187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45985.362210185187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45985.362210185187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45985.362210185187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45985.362210185187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45985.362210185187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45985.362210185187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45985.362210185187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45985.362210185187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45985.362210185187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45985.362210185187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45985.362210185187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45985.362210185187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45985.362210185187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45985.362210185187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45985.362210185187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45985.362210185187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45985.362210185187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45985.362210185187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45985.362210185187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45985.362210185187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45985.362210185187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45985.362210185187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45985.362210185187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45985.362210185187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45985.362210185187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45985.362210185187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45985.362210185187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45985.362210185187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45985.362210185187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45985.362210185187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45985.362210185187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45985.362210185187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45985.362210185187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45985.362210185187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45985.362210185187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45985.362210185187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45985.362210185187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45985.362210185187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45985.362210185187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45985.362210185187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45985.362210185187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45985.362210185187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45985.362210185187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45985.362210185187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45985.362210185187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45985.362210185187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45985.362210185187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45985.362210185187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45985.362210185187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45985.362210185187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45985.362210185187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45985.362210185187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45985.362210185187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45985.362210185187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45985.362210185187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45985.362210185187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45985.362210185187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45985.362210185187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45985.362210185187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45985.362210185187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45985.362210185187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45985.362210185187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45985.362210185187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45985.362210185187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45985.362210185187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45985.362210185187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45985.362210185187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45985.362210185187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45985.362210185187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45985.362210185187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45985.362210185187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45985.362210185187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45985.362210185187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45985.362210185187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45985.362210185187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45985.362210185187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45985.362210185187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45985.362210185187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45985.362210185187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45985.362210185187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45985.362210185187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45985.362210185187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45985.362210185187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45985.362210185187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45985.362210185187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45985.362210185187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45985.362210185187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45985.362210185187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45985.362210185187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45985.362210185187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45985.362210185187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45985.362210185187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45985.362210185187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45985.362210185187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45985.362210185187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45985.362210185187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45985.362210185187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45985.362210185187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45985.362210185187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45985.362210185187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45985.362210185187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45985.362210185187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45985.362210185187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45985.362210185187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45985.362210185187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45985.362210185187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45985.362210185187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45985.362210185187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45985.362210185187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45985.362210185187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45985.362210185187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45985.362210185187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45985.362210185187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45985.362210185187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45985.362210185187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45985.362210185187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45985.362210185187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45985.362210185187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45985.362210185187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45985.362210185187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45985.362210185187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45985.362210185187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45985.362210185187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45985.362210185187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45985.362210185187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45985.362210185187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45985.362210185187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45985.362210185187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45985.362210185187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45985.362210185187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45985.362210185187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45985.362210185187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45985.362210185187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45985.362210185187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45985.362210185187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45985.362210185187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45985.362210185187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45985.362210185187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45985.362210185187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45985.362210185187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45985.362210185187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45985.362210185187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45985.362210185187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45985.362210185187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45985.362210185187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45985.362210185187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45985.362210185187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45985.362210185187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45985.362210185187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45985.362210185187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45985.362210185187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45985.362210185187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45985.362210185187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45985.362210185187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45985.362210185187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45985.362210185187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45985.362210185187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45985.362210185187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45985.362210185187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45985.362210185187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45985.362210185187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45985.362210185187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45985.362210185187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45985.362210185187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45985.362210185187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45985.362210185187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45985.362210185187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45985.362210185187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45985.362210185187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45985.362210185187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45985.362210185187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45985.362210185187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45985.362210185187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45985.362210185187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45985.362210185187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45985.362210185187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45985.362210185187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45985.362210185187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45985.362210185187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45985.362210185187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45985.362210185187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45985.362210185187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45985.362210185187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45985.362210185187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45985.362210185187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45985.362210185187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45985.362210185187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45985.362210185187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45985.362210185187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45985.362210185187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45985.362210185187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45985.362210185187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45985.362210185187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45985.362210185187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45985.362210185187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45985.362210185187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45985.362210185187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45985.362210185187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45985.362210185187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45985.362210185187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45985.362210185187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45985.362210185187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45985.362210185187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45985.362210185187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45985.362210185187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45985.362210185187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45985.362210185187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45985.362210185187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45985.362210185187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45985.362210185187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45985.362210185187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45985.362210185187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45985.362210185187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45985.362210185187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45985.362210185187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45985.362210185187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45985.362210185187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45985.362210185187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45985.362210185187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45985.362210185187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45985.362210185187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45985.362210185187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45985.362210185187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45985.362210185187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45985.362210185187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45985.362210185187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45985.362210185187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45985.362210185187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45985.362210185187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45985.362210185187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45985.362210185187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45985.362210185187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45985.362210185187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45985.362210185187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45985.362210185187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45985.362210185187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45985.362210185187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45985.362210185187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45985.362210185187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45985.362210185187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45985.362210185187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45985.362210185187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45985.362210185187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45985.362210185187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45985.362210185187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45985.362210185187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45985.362210185187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45985.362210185187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45985.362210185187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45985.362210185187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45985.362210185187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45985.362210185187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45985.362210185187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45985.362210185187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45985.362210185187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45985.362210185187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45985.362210185187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45985.362210185187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45985.362210185187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45985.362210185187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45985.362210185187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45985.362210185187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45985.362210185187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45985.362210185187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45985.362210185187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45985.362210185187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45985.362210185187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45985.362210185187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45985.362210185187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45985.362210185187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45985.362210185187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45985.362210185187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45985.362210185187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45985.362210185187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45985.362210185187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45985.362210185187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45985.362210185187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45985.362210185187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45985.362210185187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45985.362210185187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45985.362210185187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45985.362210185187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45985.362210185187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45985.362210185187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45985.362210185187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45985.362210185187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45985.362210185187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45985.362210185187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45985.362210185187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45985.362210185187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45985.362210185187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45985.362210185187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45985.362210185187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45985.362210185187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45985.362210185187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45985.362210185187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45985.362210185187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45985.362210185187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45985.362210185187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45985.362210185187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45985.362210185187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45985.362210185187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45985.362210185187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45985.362210185187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45985.362210185187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45985.362210185187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45985.362210185187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45985.362210185187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45985.362210185187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45985.362210185187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45985.362210185187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45985.362210185187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45985.362210185187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45985.362210185187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45985.362210185187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45985.362210185187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45985.362210185187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45985.362210185187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45985.362210185187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45985.362210185187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45985.362210185187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45985.362210185187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45985.362210185187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45985.362210185187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45985.362210185187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45985.362210185187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45985.362210185187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45985.362210185187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45985.362210185187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45985.362210185187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45985.362210185187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45985.362210185187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45985.362210185187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45985.362210185187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45985.362210185187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45985.362210185187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45985.362210185187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45985.362210185187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45985.362210185187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45985.362210185187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45985.362210185187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45985.362210185187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45985.362210185187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45985.362210185187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45985.362210185187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45985.362210185187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45985.362210185187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45985.362210185187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45985.362210185187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45985.362210185187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45985.362210185187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45985.362210185187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45985.362210185187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45985.362210185187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45985.362210185187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45985.362210185187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45985.362210185187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45985.362210185187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45985.362210185187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45985.362210185187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45985.362210185187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45985.362210185187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45985.362210185187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45985.362210185187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45985.362210185187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45985.362210185187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45985.362210185187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45985.362210185187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45985.362210185187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45985.362210185187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45985.362210185187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45985.362210185187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45985.362210185187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45985.362210185187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45985.362210185187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45985.362210185187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45985.362210185187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45985.362210185187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45985.362210185187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45985.362210185187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45985.362210185187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45985.362210185187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45985.362210185187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45985.362210185187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45985.362210185187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45985.362210185187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45985.362210185187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45985.362210185187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45985.362210185187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45985.362210185187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45985.362210185187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45985.362210185187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45985.362210185187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45985.362210185187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45985.362210185187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45985.362210185187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45985.362210185187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45985.362210185187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45985.362210185187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45985.362210185187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45985.362210185187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45985.362210185187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45985.362210185187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45985.362210185187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45985.362210185187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45985.362210185187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45985.362210185187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45985.362210185187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45985.362210185187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45985.362210185187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45985.362210185187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45985.362210185187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45985.362210185187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45985.362210185187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45985.362210185187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45985.362210185187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45985.362210185187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45985.362210185187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45985.362210185187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45985.362210185187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45985.362210185187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45985.362210185187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45985.362210185187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45985.362210185187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45985.362210185187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45985.362210185187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45985.362210185187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45985.362210185187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45985.362210185187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45985.362210185187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45985.362210185187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45985.362210185187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45985.362210185187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45985.362210185187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45985.362210185187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45985.362210185187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45985.362210185187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45985.362210185187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45985.362210185187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45985.362210185187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45985.362210185187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45985.362210185187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45985.362210185187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45985.362210185187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45985.362210185187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45985.362210185187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45985.362210185187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45985.362210185187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45985.362210185187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45985.362210185187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45985.362210185187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45985.362210185187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45985.362210185187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45985.362210185187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45985.362210185187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45985.362210185187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45985.362210185187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45985.362210185187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45985.362210185187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45985.362210185187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45985.362210185187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45985.362210185187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45985.362210185187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45985.362210185187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45985.362210185187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45985.362210185187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45985.362210185187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45985.362210185187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45985.362210185187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45985.362210185187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45985.362210185187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45985.362210185187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45985.362210185187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45985.362210185187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45985.362210185187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45985.362210185187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45985.362210185187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45985.362210185187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45985.362210185187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45985.362210185187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45985.362210185187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45985.362210185187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45985.362210185187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45985.362210185187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45985.362210185187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45985.362210185187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45985.362210185187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45985.362210185187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45985.362210185187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45985.362210185187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45985.362210185187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45985.362210185187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45985.362210185187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45985.362210185187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45985.362210185187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45985.362210185187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45985.362210185187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45985.362210185187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45985.362210185187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45985.362210185187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45985.362210185187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45985.362210185187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45985.362210185187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45985.362210185187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45985.362210185187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45985.362210185187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45985.362210185187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45985.362210185187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45985.362210185187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45985.362210185187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45985.362210185187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45985.362210185187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45985.362210185187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45985.362210185187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45985.362210185187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45985.362210185187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45985.362210185187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45985.362210185187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45985.362210185187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45985.362210185187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45985.362210185187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45985.362210185187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45985.362210185187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45985.362210185187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45985.362210185187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45985.362210185187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45985.362210185187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45985.362210185187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45985.362210185187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45985.362210185187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45985.362210185187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45985.362210185187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45985.362210185187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45985.362210185187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45985.362210185187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45985.362210185187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45985.362210185187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45985.362210185187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45985.362210185187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45985.362210185187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45985.362210185187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45985.362210185187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45985.362210185187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45985.362210185187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45985.362210185187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45985.362210185187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45985.362210185187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45985.362210185187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45985.362210185187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45985.362210185187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45985.362210185187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45985.362210185187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45985.362210185187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45985.362210185187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45985.362210185187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45985.362210185187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45985.362210185187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45985.362210185187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45985.362210185187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45985.362210185187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45985.362210185187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45985.362210185187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45985.362210185187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45985.362210185187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45985.362210185187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45985.362210185187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45985.362210185187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45985.362210185187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45985.362210185187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45985.362210185187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45985.362210185187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45985.362210185187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45985.362210185187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45985.362210185187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45985.362210185187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45985.362210185187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45985.362210185187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45985.362210185187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45985.362210185187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45985.362210185187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45985.362210185187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45985.362210185187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45985.362210185187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45985.362210185187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45985.362210185187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45985.362210185187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45985.362210185187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45985.362210185187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45985.362210185187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45985.362210185187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45985.362210185187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45985.362210185187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45985.362210185187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45985.362210185187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45985.362210185187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45985.362210185187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45985.362210185187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45985.362210185187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45985.362210185187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45985.362210185187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45985.362210185187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45985.362210185187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45985.362210185187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45985.362210185187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45985.362210185187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45985.362210185187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45985.362210185187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45985.362210185187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45985.362210185187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45985.362210185187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45985.362210185187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45985.362210185187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45985.362210185187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45985.362210185187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45985.362210185187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45985.362210185187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45985.362210185187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45985.362210185187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45985.362210185187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45985.362210185187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45985.362210185187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45985.362210185187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45985.362210185187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45985.362210185187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45985.362210185187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45985.362210185187</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9"/>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281.8814925925908</v>
      </c>
      <c r="H2" s="95">
        <v>45703.474768518521</v>
      </c>
      <c r="I2" s="95" t="str">
        <f>IFERROR(VLOOKUP(D2,DB!A:F,6,0),"")</f>
        <v>SCECO</v>
      </c>
      <c r="J2" s="95" t="str">
        <f>IFERROR(VLOOKUP(D2,DB!A:G,7,0),"")</f>
        <v>Dead</v>
      </c>
      <c r="K2" s="97" t="s">
        <v>39109</v>
      </c>
      <c r="L2" s="91" t="str">
        <f>IFERROR(VLOOKUP(D2,DB!A:I,9,0),"")</f>
        <v>Latis</v>
      </c>
    </row>
    <row r="3" spans="1:16" ht="42.75" customHeight="1">
      <c r="A3" s="113" t="s">
        <v>39110</v>
      </c>
      <c r="B3" s="113" t="str">
        <f>IFERROR(VLOOKUP(D3,DB!A:K,11,0),"")</f>
        <v>R4</v>
      </c>
      <c r="C3" s="93">
        <v>1</v>
      </c>
      <c r="D3" s="91" t="s">
        <v>38804</v>
      </c>
      <c r="E3" s="94" t="s">
        <v>39021</v>
      </c>
      <c r="F3" s="95">
        <v>45984.493113425924</v>
      </c>
      <c r="G3" s="96">
        <f ca="1">IFERROR(NOW()-F3,"")</f>
        <v>0.86909641203965293</v>
      </c>
      <c r="H3" s="95">
        <v>45983.94866898148</v>
      </c>
      <c r="I3" s="113" t="str">
        <f>IFERROR(VLOOKUP(D3,DB!A:F,6,0),"")</f>
        <v>Sceco</v>
      </c>
      <c r="J3" s="113" t="str">
        <f>IFERROR(VLOOKUP(D3,DB!A:G,7,0),"")</f>
        <v>In progress</v>
      </c>
      <c r="K3" s="97" t="s">
        <v>39111</v>
      </c>
      <c r="L3" s="91" t="str">
        <f>IFERROR(VLOOKUP(D3,DB!A:I,9,0),"")</f>
        <v>Latis</v>
      </c>
    </row>
    <row r="4" spans="1:16" ht="15" customHeight="1">
      <c r="A4" s="113" t="s">
        <v>39112</v>
      </c>
      <c r="B4" s="113" t="str">
        <f>IFERROR(VLOOKUP(D4,DB!A:K,11,0),"")</f>
        <v>R4</v>
      </c>
      <c r="C4" s="93">
        <v>4</v>
      </c>
      <c r="D4" s="91" t="s">
        <v>30442</v>
      </c>
      <c r="E4" s="94" t="s">
        <v>39021</v>
      </c>
      <c r="F4" s="95">
        <v>45985.345011574071</v>
      </c>
      <c r="G4" s="96">
        <f t="shared" ref="G4:G33" ca="1" si="0">IFERROR(NOW()-F4,"")</f>
        <v>1.7198611116327811E-2</v>
      </c>
      <c r="H4" s="95">
        <v>45985.340162037035</v>
      </c>
      <c r="I4" s="113" t="str">
        <f>IFERROR(VLOOKUP(D4,DB!A:F,6,0),"")</f>
        <v>SCECO</v>
      </c>
      <c r="J4" s="113" t="str">
        <f>IFERROR(VLOOKUP(D4,DB!A:G,7,0),"")</f>
        <v>Dead</v>
      </c>
      <c r="K4" s="97" t="s">
        <v>39113</v>
      </c>
      <c r="L4" s="91" t="str">
        <f>IFERROR(VLOOKUP(D4,DB!A:I,9,0),"")</f>
        <v>Latis</v>
      </c>
    </row>
    <row r="5" spans="1:16" ht="15" customHeight="1">
      <c r="A5" s="113"/>
      <c r="B5" s="113" t="str">
        <f>IFERROR(VLOOKUP(D5,DB!A:K,11,0),"")</f>
        <v/>
      </c>
      <c r="C5" s="93"/>
      <c r="D5" s="91"/>
      <c r="E5" s="94"/>
      <c r="F5" s="95"/>
      <c r="G5" s="96">
        <f t="shared" ca="1" si="0"/>
        <v>45985.362210185187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45985.362210185187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45985.362210185187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45985.362210185187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45985.362210185187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45985.362210185187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45985.362210185187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45985.362210185187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45985.362210185187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45985.362210185187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45985.362210185187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45985.362210185187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45985.362210185187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45985.362210185187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45985.362210185187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45985.362210185187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45985.362210185187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45985.362210185187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45985.362210185187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45985.362210185187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45985.362210185187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45985.362210185187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45985.362210185187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45985.362210185187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45985.362210185187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45985.362210185187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45985.362210185187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45985.362210185187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45985.362210185187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45985.362210185187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45985.362210185187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45985.362210185187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45985.362210185187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45985.362210185187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45985.362210185187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45985.362210185187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45985.362210185187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45985.362210185187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45985.362210185187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45985.362210185187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45985.362210185187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45985.362210185187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45985.362210185187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45985.362210185187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45985.362210185187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45985.362210185187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45985.362210185187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45985.362210185187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45985.362210185187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45985.362210185187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45985.362210185187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45985.362210185187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45985.362210185187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45985.362210185187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45985.362210185187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45985.362210185187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45985.362210185187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45985.362210185187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45985.362210185187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45985.362210185187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45985.362210185187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45985.362210185187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45985.362210185187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45985.362210185187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45985.362210185187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45985.362210185187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45985.362210185187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45985.362210185187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45985.362210185187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45985.362210185187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45985.362210185187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45985.362210185187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45985.362210185187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45985.362210185187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45985.362210185187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45985.362210185187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45985.362210185187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45985.362210185187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45985.362210185187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45985.362210185187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45985.362210185187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45985.362210185187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45985.362210185187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45985.362210185187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45985.362210185187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45985.362210185187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45985.362210185187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45985.362210185187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45985.362210185187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45985.362210185187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45985.362210185187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45985.362210185187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45985.362210185187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45985.362210185187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45985.362210185187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45985.362210185187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45985.362210185187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45985.362210185187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45985.362210185187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45985.362210185187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45985.362210185187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45985.362210185187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45985.362210185187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45985.362210185187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45985.362210185187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45985.362210185187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45985.362210185187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45985.362210185187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45985.362210185187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45985.362210185187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45985.362210185187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45985.362210185187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45985.362210185187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45985.362210185187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45985.362210185187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45985.362210185187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45985.362210185187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45985.362210185187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45985.362210185187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45985.362210185187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45985.362210185187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45985.362210185187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45985.362210185187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45985.362210185187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45985.362210185187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45985.362210185187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45985.362210185187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45985.362210185187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45985.362210185187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45985.362210185187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45985.362210185187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45985.362210185187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45985.362210185187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45985.362210185187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45985.362210185187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45985.362210185187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45985.362210185187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45985.362210185187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45985.362210185187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45985.362210185187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45985.362210185187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45985.362210185187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45985.362210185187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45985.362210185187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45985.362210185187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45985.362210185187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45985.362210185187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45985.362210185187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45985.362210185187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45985.362210185187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45985.362210185187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45985.362210185187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45985.362210185187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45985.362210185187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45985.362210185187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45985.362210185187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45985.362210185187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45985.362210185187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45985.362210185187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45985.362210185187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45985.362210185187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45985.362210185187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45985.362210185187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45985.362210185187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45985.362210185187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45985.362210185187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45985.362210185187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45985.362210185187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45985.362210185187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45985.362210185187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45985.362210185187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45985.362210185187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45985.362210185187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45985.362210185187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45985.362210185187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45985.362210185187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45985.362210185187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45985.362210185187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45985.362210185187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45985.362210185187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45985.362210185187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45985.362210185187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45985.362210185187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45985.362210185187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45985.362210185187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45985.362210185187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45985.362210185187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45985.362210185187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45985.362210185187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45985.362210185187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45985.362210185187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45985.362210185187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45985.362210185187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45985.362210185187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45985.362210185187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45985.362210185187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45985.362210185187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45985.362210185187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45985.362210185187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45985.362210185187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45985.362210185187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45985.362210185187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45985.362210185187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45985.362210185187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45985.362210185187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45985.362210185187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45985.362210185187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45985.362210185187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45985.362210185187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45985.362210185187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45985.362210185187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45985.362210185187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45985.362210185187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45985.362210185187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45985.362210185187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45985.362210185187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45985.362210185187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45985.362210185187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45985.362210185187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45985.362210185187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45985.362210185187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45985.362210185187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45985.362210185187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45985.362210185187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45985.362210185187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45985.362210185187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45985.362210185187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45985.362210185187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45985.362210185187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45985.362210185187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45985.362210185187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45985.362210185187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45985.362210185187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45985.362210185187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45985.362210185187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45985.362210185187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45985.362210185187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45985.362210185187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45985.362210185187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45985.362210185187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45985.362210185187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45985.362210185187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45985.362210185187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45985.362210185187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45985.362210185187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45985.362210185187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45985.362210185187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45985.362210185187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45985.362210185187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45985.362210185187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45985.362210185187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45985.362210185187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45985.362210185187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45985.362210185187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45985.362210185187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45985.362210185187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45985.362210185187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45985.362210185187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45985.362210185187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45985.362210185187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45985.362210185187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45985.362210185187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45985.362210185187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45985.362210185187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45985.362210185187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45985.362210185187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45985.362210185187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45985.362210185187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45985.362210185187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45985.362210185187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45985.362210185187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45985.362210185187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45985.362210185187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45985.362210185187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45985.362210185187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45985.362210185187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45985.362210185187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45985.362210185187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45985.362210185187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45985.362210185187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45985.362210185187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45985.362210185187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45985.362210185187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45985.362210185187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45985.362210185187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45985.362210185187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45985.362210185187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45985.362210185187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45985.362210185187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45985.362210185187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45985.362210185187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45985.362210185187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45985.362210185187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45985.362210185187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45985.362210185187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45985.362210185187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45985.362210185187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45985.362210185187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45985.362210185187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45985.362210185187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45985.362210185187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45985.362210185187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45985.362210185187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45985.362210185187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45985.362210185187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45985.362210185187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45985.362210185187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45985.362210185187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45985.362210185187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45985.362210185187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45985.362210185187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45985.362210185187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45985.362210185187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45985.362210185187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45985.362210185187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45985.362210185187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45985.362210185187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45985.362210185187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45985.362210185187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45985.362210185187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45985.362210185187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45985.362210185187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45985.362210185187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45985.362210185187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45985.362210185187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45985.362210185187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45985.362210185187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45985.362210185187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45985.362210185187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45985.362210185187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45985.362210185187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45985.362210185187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45985.362210185187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45985.362210185187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45985.362210185187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45985.362210185187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45985.362210185187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45985.362210185187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45985.362210185187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45985.362210185187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45985.362210185187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45985.362210185187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45985.362210185187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45985.362210185187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45985.362210185187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45985.362210185187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45985.362210185187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45985.362210185187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45985.362210185187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399" ca="1" si="6">IFERROR(NOW()-F354,"")</f>
        <v>45985.362210185187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45985.362210185187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45985.362210185187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45985.362210185187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45985.362210185187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45985.362210185187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45985.362210185187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45985.362210185187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45985.362210185187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45985.362210185187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45985.362210185187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45985.362210185187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45985.362210185187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45985.362210185187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45985.362210185187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45985.362210185187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45985.362210185187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45985.362210185187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45985.362210185187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45985.362210185187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45985.362210185187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45985.362210185187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45985.362210185187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45985.362210185187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45985.362210185187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45985.362210185187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45985.362210185187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45985.362210185187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45985.362210185187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45985.362210185187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45985.362210185187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45985.362210185187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45985.362210185187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45985.362210185187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45985.362210185187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45985.362210185187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45985.362210185187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45985.362210185187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45985.362210185187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45985.362210185187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45985.362210185187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45985.362210185187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45985.362210185187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45985.362210185187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45985.362210185187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45985.362210185187</v>
      </c>
      <c r="H399" s="95"/>
      <c r="I399" s="113" t="str">
        <f>IFERROR(VLOOKUP(D399,DB!A:F,6,0),"")</f>
        <v/>
      </c>
      <c r="J399" s="113" t="str">
        <f>IFERROR(VLOOKUP(D399,DB!A:G,7,0),"")</f>
        <v/>
      </c>
      <c r="K399" s="97"/>
      <c r="L399" s="91" t="str">
        <f>IFERROR(VLOOKUP(D399,DB!A:I,9,0),"")</f>
        <v/>
      </c>
    </row>
  </sheetData>
  <dataValidations count="2">
    <dataValidation allowBlank="1" showInputMessage="1" showErrorMessage="1" sqref="E1" xr:uid="{A4F81451-56CC-4543-9497-104C4E44EE4B}"/>
    <dataValidation type="list" allowBlank="1" showInputMessage="1" showErrorMessage="1" sqref="E2:E3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tabSelected="1"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93.530149999998685</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59.173332870370359</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36.701099074074591</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3.9889115740734269</v>
      </c>
      <c r="H5" s="122">
        <v>45981.360798611109</v>
      </c>
      <c r="I5" s="109" t="str">
        <f>IFERROR(VLOOKUP(D5,DB!A:F,6,0),"")</f>
        <v>SCECO</v>
      </c>
      <c r="J5" s="109" t="str">
        <f>IFERROR(VLOOKUP(D5,DB!A:G,7,0),"")</f>
        <v>Dead</v>
      </c>
      <c r="K5" s="109" t="s">
        <v>39121</v>
      </c>
      <c r="L5" s="109" t="str">
        <f>IFERROR(VLOOKUP(D5,DB!A:I,9,0),"")</f>
        <v>Latis</v>
      </c>
    </row>
    <row r="6" spans="1:13" ht="60.75">
      <c r="A6" s="109" t="s">
        <v>39122</v>
      </c>
      <c r="B6" s="109" t="str">
        <f>IFERROR(VLOOKUP(D6,DB!A:K,11,0),"")</f>
        <v>R5</v>
      </c>
      <c r="C6" s="109">
        <v>3</v>
      </c>
      <c r="D6" s="109" t="s">
        <v>35503</v>
      </c>
      <c r="E6" s="109" t="s">
        <v>39021</v>
      </c>
      <c r="F6" s="122">
        <v>45985.347326388888</v>
      </c>
      <c r="G6" s="111">
        <f ca="1">IFERROR(NOW()-F6,"")</f>
        <v>1.4883449075568933E-2</v>
      </c>
      <c r="H6" s="122">
        <v>45985.277233796296</v>
      </c>
      <c r="I6" s="109" t="str">
        <f>IFERROR(VLOOKUP(D6,DB!A:F,6,0),"")</f>
        <v>SCECO</v>
      </c>
      <c r="J6" s="109" t="str">
        <f>IFERROR(VLOOKUP(D6,DB!A:G,7,0),"")</f>
        <v>Good</v>
      </c>
      <c r="K6" s="109" t="s">
        <v>39123</v>
      </c>
      <c r="L6" s="109" t="str">
        <f>IFERROR(VLOOKUP(D6,DB!A:I,9,0),"")</f>
        <v>Latis</v>
      </c>
    </row>
    <row r="7" spans="1:13">
      <c r="A7" s="109"/>
      <c r="B7" s="109" t="str">
        <f>IFERROR(VLOOKUP(D7,DB!A:K,11,0),"")</f>
        <v/>
      </c>
      <c r="C7" s="109"/>
      <c r="D7" s="143"/>
      <c r="E7" s="109"/>
      <c r="F7" s="109"/>
      <c r="G7" s="111">
        <f ca="1">IFERROR(NOW()-F7,"")</f>
        <v>45985.362209837964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45985.362210185187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45985.362210185187</v>
      </c>
      <c r="H9" s="109"/>
      <c r="I9" s="109" t="str">
        <f>IFERROR(VLOOKUP(D9,DB!A:F,6,0),"")</f>
        <v/>
      </c>
      <c r="J9" s="109" t="str">
        <f>IFERROR(VLOOKUP(D9,DB!A:G,7,0),"")</f>
        <v/>
      </c>
      <c r="K9" s="109"/>
      <c r="L9" s="109" t="str">
        <f>IFERROR(VLOOKUP(D9,DB!A:I,9,0),"")</f>
        <v/>
      </c>
    </row>
    <row r="10" spans="1:13">
      <c r="A10" s="109"/>
      <c r="B10" s="109" t="str">
        <f>IFERROR(VLOOKUP(D10,DB!A:K,11,0),"")</f>
        <v/>
      </c>
      <c r="C10" s="109"/>
      <c r="D10" s="143"/>
      <c r="E10" s="109"/>
      <c r="F10" s="109"/>
      <c r="G10" s="111">
        <f ca="1">IFERROR(NOW()-F10,"")</f>
        <v>45985.362210185187</v>
      </c>
      <c r="H10" s="109"/>
      <c r="I10" s="109" t="str">
        <f>IFERROR(VLOOKUP(D10,DB!A:F,6,0),"")</f>
        <v/>
      </c>
      <c r="J10" s="109" t="str">
        <f>IFERROR(VLOOKUP(D10,DB!A:G,7,0),"")</f>
        <v/>
      </c>
      <c r="K10" s="109"/>
      <c r="L10" s="109" t="str">
        <f>IFERROR(VLOOKUP(D10,DB!A:I,9,0),"")</f>
        <v/>
      </c>
    </row>
    <row r="11" spans="1:13">
      <c r="A11" s="109"/>
      <c r="B11" s="109" t="str">
        <f>IFERROR(VLOOKUP(D11,DB!A:K,11,0),"")</f>
        <v/>
      </c>
      <c r="C11" s="109"/>
      <c r="D11"/>
      <c r="E11" s="109"/>
      <c r="F11" s="109"/>
      <c r="G11" s="111">
        <f ca="1">IFERROR(NOW()-F11,"")</f>
        <v>45985.362210185187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45985.362210185187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45985.362210185187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45985.362210185187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45985.362210185187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45985.362210185187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45985.362210185187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45985.362210185187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45985.362210185187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45985.362210185187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45985.362210185187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45985.362210185187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45985.362210185187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45985.362210185187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45985.362210185187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45985.362210185187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45985.362210185187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45985.362210185187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45985.362210185187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45985.362210185187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45985.362210185187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45985.362210185187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45985.362210185187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45985.362210185187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45985.362210185187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45985.362210185187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45985.362210185187</v>
      </c>
      <c r="H37" s="109"/>
      <c r="I37" s="109" t="str">
        <f>IFERROR(VLOOKUP(D37,DB!A:F,6,0),"")</f>
        <v/>
      </c>
      <c r="J37" s="109" t="str">
        <f>IFERROR(VLOOKUP(D37,DB!A:G,7,0),"")</f>
        <v/>
      </c>
      <c r="K37" s="109"/>
      <c r="L37" s="109" t="str">
        <f>IFERROR(VLOOKUP(D37,DB!A:I,9,0),"")</f>
        <v/>
      </c>
    </row>
    <row r="38" spans="1:12">
      <c r="A38" s="125"/>
      <c r="B38" s="125" t="str">
        <f>IFERROR(VLOOKUP(D38,DB!A:K,11,0),"")</f>
        <v/>
      </c>
      <c r="C38" s="125"/>
      <c r="D38" s="125"/>
      <c r="E38" s="125"/>
      <c r="F38" s="126"/>
      <c r="G38" s="111">
        <f ca="1">IFERROR(NOW()-F38,"")</f>
        <v>45985.362210185187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45985.362210185187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45985.362210185187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45985.362210185187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45985.362210185187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45985.362210185187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45985.362210185187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45985.362210185187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45985.362210185187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45985.362210185187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45985.362210185187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45985.362210185187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45985.362210185187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45985.362210185187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45985.362210185187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45985.362210185187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45985.362210185187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45985.362210185187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45985.362210185187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45985.362210185187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45985.362210185187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45985.362210185187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45985.362210185187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45985.362210185187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45985.362210185187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45985.362210185187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45985.362210185187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45985.362210185187</v>
      </c>
      <c r="H65" s="126"/>
      <c r="I65" s="125" t="str">
        <f>IFERROR(VLOOKUP(D65,DB!A:F,6,0),"")</f>
        <v/>
      </c>
      <c r="J65" s="125" t="str">
        <f>IFERROR(VLOOKUP(D65,DB!A:G,7,0),"")</f>
        <v/>
      </c>
      <c r="K65" s="125"/>
      <c r="L65" s="125" t="str">
        <f>IFERROR(VLOOKUP(D65,DB!A:I,9,0),"")</f>
        <v/>
      </c>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39124</v>
      </c>
      <c r="B2" s="145" t="str">
        <f>IFERROR(VLOOKUP(D2,DB!A:K,11,0),"")</f>
        <v>R6</v>
      </c>
      <c r="C2" s="146">
        <v>3</v>
      </c>
      <c r="D2" s="145" t="s">
        <v>37134</v>
      </c>
      <c r="E2" s="109" t="s">
        <v>39021</v>
      </c>
      <c r="F2" s="147">
        <v>45985.324467592596</v>
      </c>
      <c r="G2" s="75">
        <f ca="1">IFERROR(NOW()-F2,"-")</f>
        <v>3.7742245367553551E-2</v>
      </c>
      <c r="H2" s="147">
        <v>45985.317361111112</v>
      </c>
      <c r="I2" s="145" t="str">
        <f>IFERROR(VLOOKUP(D2,DB!A:F,6,0),"")</f>
        <v>SCECO</v>
      </c>
      <c r="J2" s="145" t="str">
        <f>IFERROR(VLOOKUP(D2,DB!A:G,7,0),"")</f>
        <v>Dead</v>
      </c>
      <c r="K2" s="148" t="s">
        <v>39125</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45985.362209837964</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45985.362209837964</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45985.362209837964</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45985.362209837964</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45985.362209837964</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45985.362209837964</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45985.362209837964</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45985.362209837964</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45985.362209837964</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45985.362209837964</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45985.362209837964</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45985.362209837964</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45985.362209837964</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45985.362209837964</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45985.362209837964</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45985.362209837964</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45985.362209837964</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45985.362209837964</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45985.362209837964</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45985.362209837964</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45985.362209837964</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45985.362209837964</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45985.362209837964</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45985.362209837964</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45985.362209837964</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45985.362209837964</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45985.362209837964</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45985.362209837964</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45985.362209837964</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45985.362209837964</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45985.362209837964</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45985.362209837964</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45985.362209837964</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45985.362209837964</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45985.362209837964</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45985.362209837964</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45985.362209837964</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45985.362209837964</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45985.362209837964</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45985.362209837964</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45985.362209837964</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45985.362209837964</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45985.362209837964</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2025-11-24T05:43:35Z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