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31" documentId="120_S{2AC9BD13-BADA-5192-A53E-5A8FF88502F6}" xr6:coauthVersionLast="47" xr6:coauthVersionMax="47" xr10:uidLastSave="{62349A43-4901-444D-A8F9-9152AE80F339}"/>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alcChain>
</file>

<file path=xl/sharedStrings.xml><?xml version="1.0" encoding="utf-8"?>
<sst xmlns="http://schemas.openxmlformats.org/spreadsheetml/2006/main" count="181540" uniqueCount="39147">
  <si>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</si>
  <si>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</si>
  <si>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</si>
  <si>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</si>
  <si>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</si>
  <si>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</si>
  <si>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</si>
  <si>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</si>
  <si>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</si>
  <si>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</si>
  <si>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</si>
  <si>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</si>
  <si>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</si>
  <si>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</si>
  <si>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</si>
  <si>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</si>
  <si>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</si>
  <si>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</si>
  <si>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</si>
  <si>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</si>
  <si>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</si>
  <si>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</si>
  <si>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</si>
  <si>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</si>
  <si>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</si>
  <si>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</si>
  <si>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</si>
  <si>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</si>
  <si>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</si>
  <si>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</si>
  <si>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</si>
  <si>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</si>
  <si>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</si>
  <si>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</si>
  <si>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</si>
  <si>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</si>
  <si>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</si>
  <si>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</si>
  <si>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</si>
  <si>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</si>
  <si>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</si>
  <si>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</si>
  <si>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</si>
  <si>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</si>
  <si>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</si>
  <si>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</si>
  <si>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</si>
  <si>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</si>
  <si>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</si>
  <si>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</si>
  <si>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</si>
  <si>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</si>
  <si>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</si>
  <si>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</si>
  <si>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</si>
  <si>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</si>
  <si>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</si>
  <si>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</si>
  <si>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</si>
  <si>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</si>
  <si>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</si>
  <si>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</si>
  <si>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</si>
  <si>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</si>
  <si>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</si>
  <si>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</si>
  <si>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</si>
  <si>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</si>
  <si>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</si>
  <si>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</si>
  <si>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</si>
  <si>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</si>
  <si>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</si>
  <si>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</si>
  <si>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</si>
  <si>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</si>
  <si>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</si>
  <si>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</si>
  <si>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</si>
  <si>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</si>
  <si>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</si>
  <si>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</si>
  <si>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</si>
  <si>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</si>
  <si>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</si>
  <si>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</si>
  <si>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</si>
  <si>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</si>
  <si>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</si>
  <si>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</si>
  <si>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</si>
  <si>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</si>
  <si>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</si>
  <si>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</si>
  <si>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</si>
  <si>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</si>
  <si>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</si>
  <si>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</si>
  <si>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</si>
  <si>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</si>
  <si>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</si>
  <si>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</si>
  <si>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</si>
  <si>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</si>
  <si>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</si>
  <si>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</si>
  <si>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</si>
  <si>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</si>
  <si>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</si>
  <si>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</si>
  <si>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</si>
  <si>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</si>
  <si>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</si>
  <si>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</si>
  <si>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</si>
  <si>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</si>
  <si>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</si>
  <si>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</si>
  <si>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</si>
  <si>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</si>
  <si>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</si>
  <si>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</si>
  <si>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</si>
  <si>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</si>
  <si>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</si>
  <si>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</si>
  <si>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</si>
  <si>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</si>
  <si>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</si>
  <si>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</si>
  <si>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</si>
  <si>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</si>
  <si>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</si>
  <si>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</si>
  <si>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</si>
  <si>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</si>
  <si>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</si>
  <si>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</si>
  <si>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</si>
  <si>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</si>
  <si>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</si>
  <si>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</si>
  <si>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</si>
  <si>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</si>
  <si>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</si>
  <si>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</si>
  <si>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</si>
  <si>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</si>
  <si>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</si>
  <si>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</si>
  <si>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</si>
  <si>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</si>
  <si>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</si>
  <si>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</si>
  <si>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</si>
  <si>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</si>
  <si>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</si>
  <si>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</si>
  <si>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</si>
  <si>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</si>
  <si>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</si>
  <si>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</si>
  <si>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</si>
  <si>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</si>
  <si>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</si>
  <si>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</si>
  <si>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</si>
  <si>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</si>
  <si>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</si>
  <si>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</si>
  <si>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</si>
  <si>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</si>
  <si>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</si>
  <si>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</si>
  <si>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</si>
  <si>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</si>
  <si>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</si>
  <si>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</si>
  <si>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</si>
  <si>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</si>
  <si>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</si>
  <si>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</si>
  <si>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</si>
  <si>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</si>
  <si>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</si>
  <si>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</si>
  <si>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</si>
  <si>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</si>
  <si>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</si>
  <si>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</si>
  <si>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</si>
  <si>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</si>
  <si>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</si>
  <si>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</si>
  <si>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</si>
  <si>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</si>
  <si>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</si>
  <si>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</si>
  <si>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</si>
  <si>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</si>
  <si>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</si>
  <si>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</si>
  <si>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</si>
  <si>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</si>
  <si>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</si>
  <si>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</si>
  <si>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</si>
  <si>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</si>
  <si>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</si>
  <si>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</si>
  <si>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</si>
  <si>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</si>
  <si>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</si>
  <si>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</si>
  <si>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</si>
  <si>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</si>
  <si>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</si>
  <si>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</si>
  <si>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</si>
  <si>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</si>
  <si>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</si>
  <si>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</si>
  <si>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</si>
  <si>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</si>
  <si>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</si>
  <si>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</si>
  <si>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</si>
  <si>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</si>
  <si>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</si>
  <si>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</si>
  <si>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</si>
  <si>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</si>
  <si>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</si>
  <si>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</si>
  <si>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</si>
  <si>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</si>
  <si>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</si>
  <si>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</si>
  <si>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</si>
  <si>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</si>
  <si>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</si>
  <si>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</si>
  <si>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</si>
  <si>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</si>
  <si>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</si>
  <si>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</si>
  <si>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</si>
  <si>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</si>
  <si>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</si>
  <si>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</si>
  <si>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</si>
  <si>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</si>
  <si>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</si>
  <si>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</si>
  <si>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</si>
  <si>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</si>
  <si>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</si>
  <si>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</si>
  <si>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</si>
  <si>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</si>
  <si>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</si>
  <si>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</si>
  <si>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</si>
  <si>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</si>
  <si>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</si>
  <si>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</si>
  <si>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</si>
  <si>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</si>
  <si>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</si>
  <si>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</si>
  <si>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</si>
  <si>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</si>
  <si>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</si>
  <si>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</si>
  <si>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</si>
  <si>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</si>
  <si>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</si>
  <si>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</si>
  <si>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</si>
  <si>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</si>
  <si>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</si>
  <si>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</si>
  <si>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</si>
  <si>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</si>
  <si>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</si>
  <si>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</si>
  <si>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</si>
  <si>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</si>
  <si>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</si>
  <si>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</si>
  <si>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</si>
  <si>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</si>
  <si>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</si>
  <si>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</si>
  <si>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</si>
  <si>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</si>
  <si>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</si>
  <si>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</si>
  <si>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</si>
  <si>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</si>
  <si>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</si>
  <si>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</si>
  <si>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</si>
  <si>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</si>
  <si>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</si>
  <si>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</si>
  <si>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</si>
  <si>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</si>
  <si>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</si>
  <si>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</si>
  <si>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</si>
  <si>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</si>
  <si>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</si>
  <si>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</si>
  <si>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</si>
  <si>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</si>
  <si>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</si>
  <si>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</si>
  <si>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</si>
  <si>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</si>
  <si>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</si>
  <si>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</si>
  <si>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</si>
  <si>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</si>
  <si>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</si>
  <si>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</si>
  <si>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</si>
  <si>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</si>
  <si>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</si>
  <si>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</si>
  <si>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</si>
  <si>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</si>
  <si>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</si>
  <si>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</si>
  <si>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</si>
  <si>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</si>
  <si>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</si>
  <si>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</si>
  <si>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</si>
  <si>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</si>
  <si>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</si>
  <si>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</si>
  <si>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</si>
  <si>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</si>
  <si>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</si>
  <si>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</si>
  <si>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</si>
  <si>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</si>
  <si>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</si>
  <si>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</si>
  <si>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</si>
  <si>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</si>
  <si>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</si>
  <si>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</si>
  <si>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</si>
  <si>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</si>
  <si>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</si>
  <si>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</si>
  <si>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</si>
  <si>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</si>
  <si>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</si>
  <si>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</si>
  <si>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</si>
  <si>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</si>
  <si>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</si>
  <si>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</si>
  <si>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</si>
  <si>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</si>
  <si>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</si>
  <si>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</si>
  <si>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</si>
  <si>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</si>
  <si>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</si>
  <si>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</si>
  <si>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</si>
  <si>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</si>
  <si>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</si>
  <si>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</si>
  <si>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</si>
  <si>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</si>
  <si>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</si>
  <si>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</si>
  <si>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</si>
  <si>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</si>
  <si>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</si>
  <si>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</si>
  <si>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</si>
  <si>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</si>
  <si>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</si>
  <si>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</si>
  <si>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</si>
  <si>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</si>
  <si>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</si>
  <si>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</si>
  <si>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</si>
  <si>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</si>
  <si>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</si>
  <si>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</si>
  <si>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</si>
  <si>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</si>
  <si>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</si>
  <si>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</si>
  <si>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</si>
  <si>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</si>
  <si>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</si>
  <si>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</si>
  <si>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</si>
  <si>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</si>
  <si>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</si>
  <si>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</si>
  <si>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</si>
  <si>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</si>
  <si>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</si>
  <si>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</si>
  <si>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</si>
  <si>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</si>
  <si>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</si>
  <si>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</si>
  <si>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</si>
  <si>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</si>
  <si>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</si>
  <si>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</si>
  <si>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</si>
  <si>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</si>
  <si>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</si>
  <si>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</si>
  <si>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</si>
  <si>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</si>
  <si>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</si>
  <si>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</si>
  <si>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</si>
  <si>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</si>
  <si>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</si>
  <si>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</si>
  <si>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</si>
  <si>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</si>
  <si>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</si>
  <si>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</si>
  <si>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</si>
  <si>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</si>
  <si>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</si>
  <si>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</si>
  <si>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</si>
  <si>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</si>
  <si>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</si>
  <si>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</si>
  <si>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</si>
  <si>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</si>
  <si>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</si>
  <si>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</si>
  <si>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</si>
  <si>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</si>
  <si>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</si>
  <si>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</si>
  <si>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</si>
  <si>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</si>
  <si>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</si>
  <si>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</si>
  <si>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</si>
  <si>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</si>
  <si>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</si>
  <si>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</si>
  <si>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</si>
  <si>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</si>
  <si>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</si>
  <si>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</si>
  <si>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</si>
  <si>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</si>
  <si>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</si>
  <si>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</si>
  <si>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</si>
  <si>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</si>
  <si>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</si>
  <si>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</si>
  <si>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</si>
  <si>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</si>
  <si>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</si>
  <si>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</si>
  <si>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</si>
  <si>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</si>
  <si>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</si>
  <si>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</si>
  <si>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</si>
  <si>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</si>
  <si>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</si>
  <si>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</si>
  <si>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</si>
  <si>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</si>
  <si>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</si>
  <si>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</si>
  <si>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</si>
  <si>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</si>
  <si>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</si>
  <si>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</si>
  <si>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</si>
  <si>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</si>
  <si>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</si>
  <si>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</si>
  <si>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</si>
  <si>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</si>
  <si>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</si>
  <si>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</si>
  <si>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</si>
  <si>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</si>
  <si>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</si>
  <si>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</si>
  <si>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</si>
  <si>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</si>
  <si>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</si>
  <si>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</si>
  <si>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</si>
  <si>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</si>
  <si>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</si>
  <si>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</si>
  <si>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</si>
  <si>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</si>
  <si>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</si>
  <si>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</si>
  <si>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</si>
  <si>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</si>
  <si>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</si>
  <si>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</si>
  <si>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</si>
  <si>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</si>
  <si>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</si>
  <si>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</si>
  <si>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</si>
  <si>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</si>
  <si>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</si>
  <si>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</si>
  <si>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</si>
  <si>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</si>
  <si>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</si>
  <si>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</si>
  <si>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</si>
  <si>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</si>
  <si>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</si>
  <si>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</si>
  <si>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</si>
  <si>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</si>
  <si>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</si>
  <si>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</si>
  <si>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</si>
  <si>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</si>
  <si>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</si>
  <si>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</si>
  <si>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</si>
  <si>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</si>
  <si>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</si>
  <si>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</si>
  <si>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</si>
  <si>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</si>
  <si>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</si>
  <si>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</si>
  <si>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</si>
  <si>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</si>
  <si>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</si>
  <si>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</si>
  <si>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</si>
  <si>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</si>
  <si>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</si>
  <si>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</si>
  <si>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</si>
  <si>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</si>
  <si>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</si>
  <si>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</si>
  <si>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</si>
  <si>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</si>
  <si>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</si>
  <si>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</si>
  <si>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</si>
  <si>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</si>
  <si>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</si>
  <si>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</si>
  <si>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</si>
  <si>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</si>
  <si>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</si>
  <si>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</si>
  <si>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</si>
  <si>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</si>
  <si>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</si>
  <si>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</si>
  <si>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</si>
  <si>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</si>
  <si>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</si>
  <si>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</si>
  <si>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</si>
  <si>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</si>
  <si>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</si>
  <si>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</si>
  <si>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</si>
  <si>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</si>
  <si>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</si>
  <si>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</si>
  <si>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</si>
  <si>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</si>
  <si>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</si>
  <si>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</si>
  <si>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</si>
  <si>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</si>
  <si>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</si>
  <si>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</si>
  <si>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</si>
  <si>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</si>
  <si>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</si>
  <si>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</si>
  <si>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</si>
  <si>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</si>
  <si>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</si>
  <si>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</si>
  <si>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</si>
  <si>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</si>
  <si>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</si>
  <si>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</si>
  <si>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</si>
  <si>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</si>
  <si>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</si>
  <si>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</si>
  <si>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</si>
  <si>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</si>
  <si>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</si>
  <si>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</si>
  <si>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</si>
  <si>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</si>
  <si>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</si>
  <si>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</si>
  <si>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</si>
  <si>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</si>
  <si>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</si>
  <si>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</si>
  <si>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</si>
  <si>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</si>
  <si>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</si>
  <si>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</si>
  <si>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</si>
  <si>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</si>
  <si>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</si>
  <si>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</si>
  <si>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</si>
  <si>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</si>
  <si>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</si>
  <si>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</si>
  <si>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</si>
  <si>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</si>
  <si>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</si>
  <si>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</si>
  <si>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</si>
  <si>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</si>
  <si>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</si>
  <si>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</si>
  <si>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</si>
  <si>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</si>
  <si>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</si>
  <si>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</si>
  <si>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</si>
  <si>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</si>
  <si>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</si>
  <si>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</si>
  <si>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</si>
  <si>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</si>
  <si>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</si>
  <si>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</si>
  <si>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</si>
  <si>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</si>
  <si>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</si>
  <si>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</si>
  <si>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</si>
  <si>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</si>
  <si>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</si>
  <si>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</si>
  <si>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</si>
  <si>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</si>
  <si>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</si>
  <si>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</si>
  <si>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</si>
  <si>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</si>
  <si>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</si>
  <si>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</si>
  <si>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</si>
  <si>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</si>
  <si>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</si>
  <si>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</si>
  <si>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</si>
  <si>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</si>
  <si>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</si>
  <si>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</si>
  <si>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</si>
  <si>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</si>
  <si>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</si>
  <si>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</si>
  <si>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</si>
  <si>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</si>
  <si>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</si>
  <si>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</si>
  <si>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</si>
  <si>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</si>
  <si>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</si>
  <si>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</si>
  <si>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</si>
  <si>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</si>
  <si>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</si>
  <si>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</si>
  <si>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</si>
  <si>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</si>
  <si>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</si>
  <si>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</si>
  <si>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</si>
  <si>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</si>
  <si>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</si>
  <si>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</si>
  <si>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</si>
  <si>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</si>
  <si>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</si>
  <si>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</si>
  <si>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</si>
  <si>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</si>
  <si>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</si>
  <si>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</si>
  <si>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</si>
  <si>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</si>
  <si>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</si>
  <si>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</si>
  <si>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</si>
  <si>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</si>
  <si>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</si>
  <si>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</si>
  <si>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</si>
  <si>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</si>
  <si>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</si>
  <si>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</si>
  <si>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</si>
  <si>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</si>
  <si>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</si>
  <si>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</si>
  <si>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</si>
  <si>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</si>
  <si>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</si>
  <si>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</si>
  <si>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</si>
  <si>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</si>
  <si>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</si>
  <si>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</si>
  <si>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</si>
  <si>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</si>
  <si>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</si>
  <si>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</si>
  <si>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</si>
  <si>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</si>
  <si>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</si>
  <si>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</si>
  <si>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</si>
  <si>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</si>
  <si>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</si>
  <si>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</si>
  <si>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</si>
  <si>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</si>
  <si>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</si>
  <si>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</si>
  <si>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</si>
  <si>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</si>
  <si>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</si>
  <si>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</si>
  <si>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</si>
  <si>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</si>
  <si>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</si>
  <si>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</si>
  <si>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</si>
  <si>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</si>
  <si>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</si>
  <si>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</si>
  <si>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</si>
  <si>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</si>
  <si>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</si>
  <si>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</si>
  <si>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</si>
  <si>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</si>
  <si>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</si>
  <si>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</si>
  <si>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</si>
  <si>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</si>
  <si>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</si>
  <si>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</si>
  <si>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</si>
  <si>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</si>
  <si>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</si>
  <si>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</si>
  <si>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</si>
  <si>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</si>
  <si>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</si>
  <si>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</si>
  <si>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</si>
  <si>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</si>
  <si>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</si>
  <si>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</si>
  <si>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</si>
  <si>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</si>
  <si>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</si>
  <si>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</si>
  <si>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</si>
  <si>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</si>
  <si>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</si>
  <si>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</si>
  <si>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</si>
  <si>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</si>
  <si>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</si>
  <si>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</si>
  <si>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</si>
  <si>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</si>
  <si>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</si>
  <si>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</si>
  <si>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</si>
  <si>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</si>
  <si>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</si>
  <si>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</si>
  <si>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</si>
  <si>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</si>
  <si>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</si>
  <si>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</si>
  <si>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</si>
  <si>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</si>
  <si>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</si>
  <si>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</si>
  <si>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</si>
  <si>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</si>
  <si>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</si>
  <si>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</si>
  <si>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</si>
  <si>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</si>
  <si>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</si>
  <si>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</si>
  <si>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</si>
  <si>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</si>
  <si>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</si>
  <si>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</si>
  <si>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</si>
  <si>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</si>
  <si>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</si>
  <si>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</si>
  <si>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</si>
  <si>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</si>
  <si>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</si>
  <si>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</si>
  <si>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</si>
  <si>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</si>
  <si>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</si>
  <si>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</si>
  <si>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</si>
  <si>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</si>
  <si>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</si>
  <si>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</si>
  <si>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</si>
  <si>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</si>
  <si>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</si>
  <si>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</si>
  <si>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</si>
  <si>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</si>
  <si>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</si>
  <si>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</si>
  <si>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</si>
  <si>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</si>
  <si>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</si>
  <si>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</si>
  <si>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</si>
  <si>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</si>
  <si>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</si>
  <si>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</si>
  <si>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</si>
  <si>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</si>
  <si>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</si>
  <si>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</si>
  <si>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</si>
  <si>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</si>
  <si>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</si>
  <si>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</si>
  <si>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</si>
  <si>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</si>
  <si>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</si>
  <si>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</si>
  <si>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</si>
  <si>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</si>
  <si>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</si>
  <si>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</si>
  <si>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</si>
  <si>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</si>
  <si>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</si>
  <si>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</si>
  <si>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</si>
  <si>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</si>
  <si>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</si>
  <si>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</si>
  <si>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</si>
  <si>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</si>
  <si>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</si>
  <si>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</si>
  <si>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</si>
  <si>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</si>
  <si>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</si>
  <si>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</si>
  <si>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</si>
  <si>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</si>
  <si>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</si>
  <si>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</si>
  <si>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</si>
  <si>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</si>
  <si>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</si>
  <si>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</si>
  <si>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</si>
  <si>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</si>
  <si>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</si>
  <si>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</si>
  <si>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</si>
  <si>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</si>
  <si>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</si>
  <si>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</si>
  <si>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</si>
  <si>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</si>
  <si>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</si>
  <si>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</si>
  <si>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</si>
  <si>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</si>
  <si>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</si>
  <si>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</si>
  <si>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</si>
  <si>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</si>
  <si>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</si>
  <si>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</si>
  <si>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</si>
  <si>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</si>
  <si>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</si>
  <si>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</si>
  <si>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</si>
  <si>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</si>
  <si>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</si>
  <si>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</si>
  <si>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</si>
  <si>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</si>
  <si>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</si>
  <si>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</si>
  <si>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</si>
  <si>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</si>
  <si>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</si>
  <si>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</si>
  <si>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</si>
  <si>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</si>
  <si>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</si>
  <si>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</si>
  <si>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</si>
  <si>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</si>
  <si>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</si>
  <si>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</si>
  <si>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</si>
  <si>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</si>
  <si>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</si>
  <si>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</si>
  <si>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</si>
  <si>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</si>
  <si>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</si>
  <si>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</si>
  <si>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</si>
  <si>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</si>
  <si>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</si>
  <si>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</si>
  <si>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</si>
  <si>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</si>
  <si>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</si>
  <si>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</si>
  <si>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</si>
  <si>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</si>
  <si>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</si>
  <si>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</si>
  <si>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</si>
  <si>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</si>
  <si>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</si>
  <si>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</si>
  <si>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</si>
  <si>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</si>
  <si>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</si>
  <si>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</si>
  <si>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</si>
  <si>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</si>
  <si>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</si>
  <si>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</si>
  <si>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</si>
  <si>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</si>
  <si>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</si>
  <si>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</si>
  <si>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</si>
  <si>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</si>
  <si>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</si>
  <si>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</si>
  <si>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</si>
  <si>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</si>
  <si>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</si>
  <si>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</si>
  <si>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</si>
  <si>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</si>
  <si>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</si>
  <si>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</si>
  <si>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</si>
  <si>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</si>
  <si>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</si>
  <si>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</si>
  <si>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</si>
  <si>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</si>
  <si>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</si>
  <si>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</si>
  <si>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</si>
  <si>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</si>
  <si>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</si>
  <si>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</si>
  <si>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</si>
  <si>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</si>
  <si>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</si>
  <si>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</si>
  <si>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</si>
  <si>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</si>
  <si>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</si>
  <si>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</si>
  <si>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</si>
  <si>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</si>
  <si>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</si>
  <si>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</si>
  <si>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</si>
  <si>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</si>
  <si>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</si>
  <si>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</si>
  <si>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</si>
  <si>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</si>
  <si>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</si>
  <si>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</si>
  <si>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</si>
  <si>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</si>
  <si>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</si>
  <si>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</si>
  <si>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</si>
  <si>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</si>
  <si>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</si>
  <si>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</si>
  <si>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</si>
  <si>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</si>
  <si>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</si>
  <si>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</si>
  <si>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</si>
  <si>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</si>
  <si>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</si>
  <si>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</si>
  <si>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</si>
  <si>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</si>
  <si>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</si>
  <si>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</si>
  <si>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</si>
  <si>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</si>
  <si>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</si>
  <si>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</si>
  <si>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</si>
  <si>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</si>
  <si>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</si>
  <si>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</si>
  <si>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</si>
  <si>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</si>
  <si>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</si>
  <si>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</si>
  <si>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</si>
  <si>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</si>
  <si>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</si>
  <si>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</si>
  <si>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</si>
  <si>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</si>
  <si>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</si>
  <si>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</si>
  <si>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</si>
  <si>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</si>
  <si>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</si>
  <si>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</si>
  <si>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</si>
  <si>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</si>
  <si>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</si>
  <si>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</si>
  <si>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</si>
  <si>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</si>
  <si>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</si>
  <si>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</si>
  <si>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</si>
  <si>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</si>
  <si>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</si>
  <si>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</si>
  <si>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</si>
  <si>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</si>
  <si>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</si>
  <si>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</si>
  <si>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</si>
  <si>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</si>
  <si>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</si>
  <si>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</si>
  <si>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</si>
  <si>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</si>
  <si>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</si>
  <si>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</si>
  <si>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</si>
  <si>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</si>
  <si>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</si>
  <si>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</si>
  <si>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</si>
  <si>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</si>
  <si>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</si>
  <si>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</si>
  <si>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</si>
  <si>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</si>
  <si>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</si>
  <si>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</si>
  <si>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</si>
  <si>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</si>
  <si>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</si>
  <si>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</si>
  <si>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</si>
  <si>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</si>
  <si>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</si>
  <si>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</si>
  <si>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</si>
  <si>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</si>
  <si>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</si>
  <si>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</si>
  <si>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</si>
  <si>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</si>
  <si>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</si>
  <si>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</si>
  <si>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</si>
  <si>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</si>
  <si>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</si>
  <si>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</si>
  <si>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</si>
  <si>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</si>
  <si>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</si>
  <si>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</si>
  <si>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</si>
  <si>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</si>
  <si>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</si>
  <si>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</si>
  <si>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</si>
  <si>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</si>
  <si>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</si>
  <si>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</si>
  <si>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</si>
  <si>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</si>
  <si>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</si>
  <si>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</si>
  <si>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</si>
  <si>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</si>
  <si>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</si>
  <si>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</si>
  <si>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</si>
  <si>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</si>
  <si>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</si>
  <si>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</si>
  <si>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</si>
  <si>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</si>
  <si>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</si>
  <si>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</si>
  <si>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</si>
  <si>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</si>
  <si>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</si>
  <si>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</si>
  <si>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</si>
  <si>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</si>
  <si>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</si>
  <si>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</si>
  <si>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</si>
  <si>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</si>
  <si>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</si>
  <si>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</si>
  <si>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</si>
  <si>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</si>
  <si>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</si>
  <si>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</si>
  <si>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</si>
  <si>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</si>
  <si>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</si>
  <si>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</si>
  <si>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</si>
  <si>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</si>
  <si>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</si>
  <si>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</si>
  <si>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</si>
  <si>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</si>
  <si>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</si>
  <si>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</si>
  <si>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</si>
  <si>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</si>
  <si>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</si>
  <si>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</si>
  <si>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</si>
  <si>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</si>
  <si>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</si>
  <si>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</si>
  <si>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</si>
  <si>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</si>
  <si>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</si>
  <si>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</si>
  <si>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</si>
  <si>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</si>
  <si>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</si>
  <si>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</si>
  <si>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</si>
  <si>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</si>
  <si>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</si>
  <si>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</si>
  <si>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</si>
  <si>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</si>
  <si>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</si>
  <si>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</si>
  <si>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</si>
  <si>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</si>
  <si>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</si>
  <si>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</si>
  <si>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</si>
  <si>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</si>
  <si>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</si>
  <si>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</si>
  <si>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</si>
  <si>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</si>
  <si>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</si>
  <si>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</si>
  <si>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</si>
  <si>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</si>
  <si>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</si>
  <si>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</si>
  <si>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</si>
  <si>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</si>
  <si>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</si>
  <si>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</si>
  <si>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</si>
  <si>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</si>
  <si>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</si>
  <si>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</si>
  <si>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</si>
  <si>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</si>
  <si>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</si>
  <si>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</si>
  <si>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</si>
  <si>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</si>
  <si>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</si>
  <si>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</si>
  <si>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</si>
  <si>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</si>
  <si>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</si>
  <si>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</si>
  <si>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</si>
  <si>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</si>
  <si>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</si>
  <si>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</si>
  <si>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</si>
  <si>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</si>
  <si>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</si>
  <si>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</si>
  <si>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</si>
  <si>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</si>
  <si>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</si>
  <si>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</si>
  <si>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</si>
  <si>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</si>
  <si>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</si>
  <si>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</si>
  <si>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</si>
  <si>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</si>
  <si>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</si>
  <si>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</si>
  <si>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</si>
  <si>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</si>
  <si>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</si>
  <si>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</si>
  <si>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</si>
  <si>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</si>
  <si>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</si>
  <si>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</si>
  <si>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</si>
  <si>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</si>
  <si>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</si>
  <si>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</si>
  <si>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</si>
  <si>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</si>
  <si>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</si>
  <si>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</si>
  <si>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</si>
  <si>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</si>
  <si>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</si>
  <si>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</si>
  <si>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</si>
  <si>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</si>
  <si>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</si>
  <si>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</si>
  <si>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</si>
  <si>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</si>
  <si>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</si>
  <si>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</si>
  <si>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</si>
  <si>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</si>
  <si>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</si>
  <si>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</si>
  <si>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</si>
  <si>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</si>
  <si>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</si>
  <si>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</si>
  <si>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</si>
  <si>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</si>
  <si>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</si>
  <si>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</si>
  <si>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</si>
  <si>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</si>
  <si>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</si>
  <si>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</si>
  <si>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</si>
  <si>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</si>
  <si>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</si>
  <si>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</si>
  <si>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</si>
  <si>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</si>
  <si>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</si>
  <si>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</si>
  <si>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</si>
  <si>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</si>
  <si>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</si>
  <si>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</si>
  <si>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</si>
  <si>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</si>
  <si>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</si>
  <si>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</si>
  <si>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</si>
  <si>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</si>
  <si>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</si>
  <si>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</si>
  <si>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</si>
  <si>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</si>
  <si>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</si>
  <si>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</si>
  <si>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</si>
  <si>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</si>
  <si>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</si>
  <si>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</si>
  <si>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</si>
  <si>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</si>
  <si>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</si>
  <si>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</si>
  <si>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</si>
  <si>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</si>
  <si>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</si>
  <si>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</si>
  <si>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</si>
  <si>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</si>
  <si>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</si>
  <si>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</si>
  <si>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</si>
  <si>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</si>
  <si>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</si>
  <si>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</si>
  <si>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</si>
  <si>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</si>
  <si>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</si>
  <si>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</si>
  <si>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</si>
  <si>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</si>
  <si>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</si>
  <si>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</si>
  <si>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</si>
  <si>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</si>
  <si>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</si>
  <si>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</si>
  <si>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</si>
  <si>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</si>
  <si>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</si>
  <si>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</si>
  <si>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</si>
  <si>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</si>
  <si>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</si>
  <si>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</si>
  <si>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</si>
  <si>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</si>
  <si>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</si>
  <si>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</si>
  <si>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</si>
  <si>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</si>
  <si>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</si>
  <si>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</si>
  <si>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</si>
  <si>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</si>
  <si>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</si>
  <si>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</si>
  <si>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</si>
  <si>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</si>
  <si>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</si>
  <si>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</si>
  <si>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</si>
  <si>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</si>
  <si>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</si>
  <si>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</si>
  <si>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</si>
  <si>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</si>
  <si>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</si>
  <si>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</si>
  <si>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</si>
  <si>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</si>
  <si>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</si>
  <si>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</si>
  <si>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</si>
  <si>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</si>
  <si>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</si>
  <si>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</si>
  <si>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</si>
  <si>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</si>
  <si>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</si>
  <si>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</si>
  <si>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</si>
  <si>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</si>
  <si>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</si>
  <si>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</si>
  <si>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</si>
  <si>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</si>
  <si>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</si>
  <si>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</si>
  <si>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</si>
  <si>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</si>
  <si>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</si>
  <si>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</si>
  <si>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</si>
  <si>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</si>
  <si>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</si>
  <si>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</si>
  <si>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</si>
  <si>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</si>
  <si>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</si>
  <si>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</si>
  <si>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</si>
  <si>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</si>
  <si>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</si>
  <si>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</si>
  <si>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</si>
  <si>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</si>
  <si>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</si>
  <si>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</si>
  <si>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</si>
  <si>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</si>
  <si>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</si>
  <si>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</si>
  <si>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</si>
  <si>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</si>
  <si>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</si>
  <si>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</si>
  <si>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</si>
  <si>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</si>
  <si>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</si>
  <si>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</si>
  <si>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</si>
  <si>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</si>
  <si>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</si>
  <si>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</si>
  <si>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</si>
  <si>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</si>
  <si>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</si>
  <si>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</si>
  <si>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</si>
  <si>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</si>
  <si>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</si>
  <si>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</si>
  <si>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</si>
  <si>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</si>
  <si>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</si>
  <si>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</si>
  <si>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</si>
  <si>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</si>
  <si>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</si>
  <si>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</si>
  <si>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</si>
  <si>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</si>
  <si>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</si>
  <si>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</si>
  <si>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</si>
  <si>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</si>
  <si>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</si>
  <si>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</si>
  <si>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</si>
  <si>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</si>
  <si>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</si>
  <si>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</si>
  <si>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</si>
  <si>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</si>
  <si>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</si>
  <si>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</si>
  <si>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</si>
  <si>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</si>
  <si>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</si>
  <si>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</si>
  <si>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</si>
  <si>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</si>
  <si>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</si>
  <si>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</si>
  <si>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</si>
  <si>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</si>
  <si>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</si>
  <si>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</si>
  <si>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</si>
  <si>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</si>
  <si>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</si>
  <si>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</si>
  <si>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</si>
  <si>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</si>
  <si>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</si>
  <si>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</si>
  <si>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</si>
  <si>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</si>
  <si>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</si>
  <si>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</si>
  <si>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</si>
  <si>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</si>
  <si>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</si>
  <si>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</si>
  <si>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</si>
  <si>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</si>
  <si>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</si>
  <si>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</si>
  <si>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</si>
  <si>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</si>
  <si>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</si>
  <si>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</si>
  <si>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</si>
  <si>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</si>
  <si>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</si>
  <si>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</si>
  <si>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</si>
  <si>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</si>
  <si>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</si>
  <si>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</si>
  <si>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</si>
  <si>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</si>
  <si>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</si>
  <si>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</si>
  <si>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</si>
  <si>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</si>
  <si>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</si>
  <si>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</si>
  <si>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</si>
  <si>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</si>
  <si>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</si>
  <si>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</si>
  <si>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</si>
  <si>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</si>
  <si>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</si>
  <si>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</si>
  <si>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</si>
  <si>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</si>
  <si>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</si>
  <si>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</si>
  <si>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</si>
  <si>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</si>
  <si>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</si>
  <si>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</si>
  <si>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</si>
  <si>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</si>
  <si>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</si>
  <si>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</si>
  <si>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</si>
  <si>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</si>
  <si>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</si>
  <si>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</si>
  <si>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</si>
  <si>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</si>
  <si>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</si>
  <si>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</si>
  <si>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</si>
  <si>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</si>
  <si>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</si>
  <si>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</si>
  <si>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</si>
  <si>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</si>
  <si>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</si>
  <si>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</si>
  <si>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</si>
  <si>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</si>
  <si>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</si>
  <si>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</si>
  <si>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</si>
  <si>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</si>
  <si>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</si>
  <si>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</si>
  <si>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</si>
  <si>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</si>
  <si>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</si>
  <si>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</si>
  <si>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</si>
  <si>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</si>
  <si>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</si>
  <si>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</si>
  <si>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</si>
  <si>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</si>
  <si>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</si>
  <si>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</si>
  <si>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</si>
  <si>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</si>
  <si>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</si>
  <si>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</si>
  <si>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</si>
  <si>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</si>
  <si>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</si>
  <si>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</si>
  <si>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</si>
  <si>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</si>
  <si>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</si>
  <si>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</si>
  <si>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</si>
  <si>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</si>
  <si>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</si>
  <si>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</si>
  <si>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</si>
  <si>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</si>
  <si>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</si>
  <si>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</si>
  <si>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</si>
  <si>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</si>
  <si>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</si>
  <si>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</si>
  <si>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</si>
  <si>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</si>
  <si>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</si>
  <si>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</si>
  <si>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</si>
  <si>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</si>
  <si>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</si>
  <si>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</si>
  <si>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</si>
  <si>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</si>
  <si>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</si>
  <si>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</si>
  <si>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</si>
  <si>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</si>
  <si>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</si>
  <si>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</si>
  <si>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</si>
  <si>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</si>
  <si>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</si>
  <si>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</si>
  <si>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</si>
  <si>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</si>
  <si>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</si>
  <si>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</si>
  <si>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</si>
  <si>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</si>
  <si>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</si>
  <si>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</si>
  <si>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</si>
  <si>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</si>
  <si>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</si>
  <si>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</si>
  <si>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</si>
  <si>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</si>
  <si>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</si>
  <si>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</si>
  <si>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</si>
  <si>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</si>
  <si>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</si>
  <si>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</si>
  <si>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</si>
  <si>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</si>
  <si>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</si>
  <si>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</si>
  <si>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</si>
  <si>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</si>
  <si>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</si>
  <si>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</si>
  <si>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</si>
  <si>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</si>
  <si>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</si>
  <si>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</si>
  <si>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</si>
  <si>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</si>
  <si>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</si>
  <si>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</si>
  <si>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</si>
  <si>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</si>
  <si>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</si>
  <si>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</si>
  <si>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</si>
  <si>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</si>
  <si>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</si>
  <si>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</si>
  <si>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</si>
  <si>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</si>
  <si>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</si>
  <si>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</si>
  <si>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</si>
  <si>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</si>
  <si>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</si>
  <si>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</si>
  <si>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</si>
  <si>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</si>
  <si>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</si>
  <si>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</si>
  <si>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</si>
  <si>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</si>
  <si>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</si>
  <si>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</si>
  <si>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</si>
  <si>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</si>
  <si>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</si>
  <si>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</si>
  <si>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</si>
  <si>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</si>
  <si>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</si>
  <si>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</si>
  <si>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</si>
  <si>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</si>
  <si>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</si>
  <si>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</si>
  <si>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</si>
  <si>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</si>
  <si>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</si>
  <si>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</si>
  <si>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</si>
  <si>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</si>
  <si>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</si>
  <si>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</si>
  <si>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</si>
  <si>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</si>
  <si>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</si>
  <si>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</si>
  <si>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</si>
  <si>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</si>
  <si>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</si>
  <si>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</si>
  <si>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</si>
  <si>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</si>
  <si>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</si>
  <si>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</si>
  <si>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</si>
  <si>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</si>
  <si>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</si>
  <si>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</si>
  <si>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</si>
  <si>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</si>
  <si>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</si>
  <si>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</si>
  <si>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</si>
  <si>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</si>
  <si>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</si>
  <si>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</si>
  <si>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</si>
  <si>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</si>
  <si>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</si>
  <si>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</si>
  <si>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</si>
  <si>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</si>
  <si>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</si>
  <si>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</si>
  <si>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</si>
  <si>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</si>
  <si>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</si>
  <si>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</si>
  <si>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</si>
  <si>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</si>
  <si>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</si>
  <si>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</si>
  <si>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</si>
  <si>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</si>
  <si>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</si>
  <si>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</si>
  <si>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</si>
  <si>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</si>
  <si>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</si>
  <si>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</si>
  <si>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</si>
  <si>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</si>
  <si>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</si>
  <si>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</si>
  <si>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</si>
  <si>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</si>
  <si>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</si>
  <si>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</si>
  <si>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</si>
  <si>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</si>
  <si>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</si>
  <si>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</si>
  <si>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</si>
  <si>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</si>
  <si>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</si>
  <si>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</si>
  <si>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</si>
  <si>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</si>
  <si>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</si>
  <si>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</si>
  <si>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</si>
  <si>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</si>
  <si>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</si>
  <si>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</si>
  <si>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</si>
  <si>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</si>
  <si>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</si>
  <si>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</si>
  <si>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</si>
  <si>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</si>
  <si>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</si>
  <si>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</si>
  <si>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</si>
  <si>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</si>
  <si>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</si>
  <si>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</si>
  <si>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</si>
  <si>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</si>
  <si>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</si>
  <si>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</si>
  <si>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</si>
  <si>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</si>
  <si>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</si>
  <si>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</si>
  <si>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</si>
  <si>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</si>
  <si>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</si>
  <si>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</si>
  <si>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</si>
  <si>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</si>
  <si>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</si>
  <si>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</si>
  <si>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</si>
  <si>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</si>
  <si>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</si>
  <si>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</si>
  <si>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</si>
  <si>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</si>
  <si>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</si>
  <si>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</si>
  <si>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</si>
  <si>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</si>
  <si>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</si>
  <si>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</si>
  <si>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</si>
  <si>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</si>
  <si>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</si>
  <si>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</si>
  <si>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</si>
  <si>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</si>
  <si>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</si>
  <si>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</si>
  <si>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</si>
  <si>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</si>
  <si>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</si>
  <si>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</si>
  <si>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</si>
  <si>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</si>
  <si>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</si>
  <si>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</si>
  <si>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</si>
  <si>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</si>
  <si>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</si>
  <si>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</si>
  <si>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</si>
  <si>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</si>
  <si>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</si>
  <si>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</si>
  <si>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</si>
  <si>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</si>
  <si>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</si>
  <si>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</si>
  <si>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</si>
  <si>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</si>
  <si>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</si>
  <si>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</si>
  <si>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</si>
  <si>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</si>
  <si>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</si>
  <si>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</si>
  <si>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</si>
  <si>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</si>
  <si>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</si>
  <si>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</si>
  <si>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</si>
  <si>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</si>
  <si>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</si>
  <si>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</si>
  <si>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</si>
  <si>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</si>
  <si>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</si>
  <si>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</si>
  <si>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</si>
  <si>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</si>
  <si>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</si>
  <si>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</si>
  <si>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</si>
  <si>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</si>
  <si>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</si>
  <si>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</si>
  <si>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</si>
  <si>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</si>
  <si>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</si>
  <si>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</si>
  <si>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</si>
  <si>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</si>
  <si>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</si>
  <si>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</si>
  <si>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</si>
  <si>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</si>
  <si>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</si>
  <si>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</si>
  <si>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</si>
  <si>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</si>
  <si>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</si>
  <si>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</si>
  <si>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</si>
  <si>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</si>
  <si>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</si>
  <si>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</si>
  <si>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</si>
  <si>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</si>
  <si>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</si>
  <si>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</si>
  <si>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</si>
  <si>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</si>
  <si>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</si>
  <si>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</si>
  <si>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</si>
  <si>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</si>
  <si>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</si>
  <si>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</si>
  <si>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</si>
  <si>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</si>
  <si>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</si>
  <si>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</si>
  <si>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</si>
  <si>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</si>
  <si>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</si>
  <si>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</si>
  <si>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</si>
  <si>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</si>
  <si>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</si>
  <si>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</si>
  <si>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</si>
  <si>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</si>
  <si>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</si>
  <si>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</si>
  <si>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</si>
  <si>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</si>
  <si>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</si>
  <si>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</si>
  <si>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</si>
  <si>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</si>
  <si>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</si>
  <si>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</si>
  <si>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</si>
  <si>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</si>
  <si>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</si>
  <si>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</si>
  <si>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</si>
  <si>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</si>
  <si>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</si>
  <si>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</si>
  <si>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</si>
  <si>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</si>
  <si>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</si>
  <si>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</si>
  <si>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</si>
  <si>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</si>
  <si>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</si>
  <si>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</si>
  <si>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</si>
  <si>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</si>
  <si>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</si>
  <si>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</si>
  <si>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</si>
  <si>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</si>
  <si>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</si>
  <si>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</si>
  <si>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</si>
  <si>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</si>
  <si>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</si>
  <si>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</si>
  <si>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</si>
  <si>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</si>
  <si>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</si>
  <si>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</si>
  <si>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</si>
  <si>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</si>
  <si>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</si>
  <si>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</si>
  <si>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</si>
  <si>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</si>
  <si>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</si>
  <si>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</si>
  <si>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</si>
  <si>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</si>
  <si>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</si>
  <si>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</si>
  <si>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</si>
  <si>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</si>
  <si>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</si>
  <si>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</si>
  <si>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</si>
  <si>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</si>
  <si>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</si>
  <si>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</si>
  <si>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</si>
  <si>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</si>
  <si>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</si>
  <si>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</si>
  <si>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</si>
  <si>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</si>
  <si>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</si>
  <si>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</si>
  <si>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</si>
  <si>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</si>
  <si>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</si>
  <si>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</si>
  <si>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</si>
  <si>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</si>
  <si>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</si>
  <si>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</si>
  <si>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</si>
  <si>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</si>
  <si>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</si>
  <si>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</si>
  <si>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</si>
  <si>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</si>
  <si>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</si>
  <si>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</si>
  <si>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</si>
  <si>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</si>
  <si>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</si>
  <si>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</si>
  <si>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</si>
  <si>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</si>
  <si>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</si>
  <si>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</si>
  <si>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</si>
  <si>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</si>
  <si>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</si>
  <si>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</si>
  <si>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</si>
  <si>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</si>
  <si>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</si>
  <si>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</si>
  <si>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</si>
  <si>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</si>
  <si>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</si>
  <si>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</si>
  <si>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</si>
  <si>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</si>
  <si>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</si>
  <si>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</si>
  <si>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</si>
  <si>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</si>
  <si>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</si>
  <si>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</si>
  <si>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</si>
  <si>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</si>
  <si>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</si>
  <si>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</si>
  <si>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</si>
  <si>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</si>
  <si>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</si>
  <si>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</si>
  <si>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</si>
  <si>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</si>
  <si>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</si>
  <si>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</si>
  <si>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</si>
  <si>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</si>
  <si>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</si>
  <si>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</si>
  <si>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</si>
  <si>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</si>
  <si>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</si>
  <si>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</si>
  <si>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</si>
  <si>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</si>
  <si>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</si>
  <si>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</si>
  <si>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</si>
  <si>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</si>
  <si>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</si>
  <si>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</si>
  <si>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</si>
  <si>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</si>
  <si>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</si>
  <si>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</si>
  <si>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</si>
  <si>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</si>
  <si>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</si>
  <si>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</si>
  <si>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</si>
  <si>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</si>
  <si>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</si>
  <si>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</si>
  <si>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</si>
  <si>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</si>
  <si>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</si>
  <si>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</si>
  <si>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</si>
  <si>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</si>
  <si>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</si>
  <si>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</si>
  <si>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</si>
  <si>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</si>
  <si>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</si>
  <si>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</si>
  <si>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</si>
  <si>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</si>
  <si>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</si>
  <si>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</si>
  <si>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</si>
  <si>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</si>
  <si>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</si>
  <si>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</si>
  <si>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</si>
  <si>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</si>
  <si>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</si>
  <si>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</si>
  <si>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</si>
  <si>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</si>
  <si>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</si>
  <si>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</si>
  <si>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</si>
  <si>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</si>
  <si>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</si>
  <si>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</si>
  <si>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</si>
  <si>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</si>
  <si>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</si>
  <si>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</si>
  <si>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</si>
  <si>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</si>
  <si>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</si>
  <si>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</si>
  <si>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</si>
  <si>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</si>
  <si>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</si>
  <si>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</si>
  <si>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</si>
  <si>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</si>
  <si>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</si>
  <si>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</si>
  <si>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</si>
  <si>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</si>
  <si>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</si>
  <si>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</si>
  <si>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</si>
  <si>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</si>
  <si>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</si>
  <si>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</si>
  <si>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</si>
  <si>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</si>
  <si>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</si>
  <si>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</si>
  <si>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</si>
  <si>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</si>
  <si>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</si>
  <si>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</si>
  <si>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</si>
  <si>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</si>
  <si>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</si>
  <si>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</si>
  <si>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</si>
  <si>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</si>
  <si>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</si>
  <si>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</si>
  <si>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</si>
  <si>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</si>
  <si>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</si>
  <si>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</si>
  <si>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</si>
  <si>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</si>
  <si>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</si>
  <si>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</si>
  <si>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</si>
  <si>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</si>
  <si>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</si>
  <si>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</si>
  <si>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</si>
  <si>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</si>
  <si>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</si>
  <si>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</si>
  <si>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</si>
  <si>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</si>
  <si>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</si>
  <si>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</si>
  <si>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</si>
  <si>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</si>
  <si>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</si>
  <si>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</si>
  <si>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</si>
  <si>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</si>
  <si>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</si>
  <si>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</si>
  <si>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</si>
  <si>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</si>
  <si>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</si>
  <si>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</si>
  <si>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</si>
  <si>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</si>
  <si>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</si>
  <si>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</si>
  <si>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</si>
  <si>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</si>
  <si>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</si>
  <si>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</si>
  <si>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</si>
  <si>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</si>
  <si>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</si>
  <si>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</si>
  <si>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</si>
  <si>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</si>
  <si>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</si>
  <si>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</si>
  <si>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</si>
  <si>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</si>
  <si>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</si>
  <si>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</si>
  <si>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</si>
  <si>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</si>
  <si>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</si>
  <si>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</si>
  <si>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</si>
  <si>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</si>
  <si>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</si>
  <si>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</si>
  <si>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</si>
  <si>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</si>
  <si>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</si>
  <si>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</si>
  <si>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</si>
  <si>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</si>
  <si>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</si>
  <si>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</si>
  <si>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</si>
  <si>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</si>
  <si>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</si>
  <si>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</si>
  <si>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</si>
  <si>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</si>
  <si>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</si>
  <si>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</si>
  <si>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</si>
  <si>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</si>
  <si>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</si>
  <si>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</si>
  <si>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</si>
  <si>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</si>
  <si>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</si>
  <si>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</si>
  <si>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</si>
  <si>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</si>
  <si>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</si>
  <si>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</si>
  <si>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</si>
  <si>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</si>
  <si>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</si>
  <si>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</si>
  <si>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</si>
  <si>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</si>
  <si>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</si>
  <si>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</si>
  <si>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</si>
  <si>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</si>
  <si>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</si>
  <si>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</si>
  <si>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</si>
  <si>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</si>
  <si>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</si>
  <si>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</si>
  <si>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</si>
  <si>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</si>
  <si>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</si>
  <si>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</si>
  <si>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</si>
  <si>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</si>
  <si>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</si>
  <si>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</si>
  <si>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</si>
  <si>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</si>
  <si>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</si>
  <si>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</si>
  <si>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</si>
  <si>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</si>
  <si>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</si>
  <si>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</si>
  <si>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</si>
  <si>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</si>
  <si>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</si>
  <si>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</si>
  <si>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</si>
  <si>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</si>
  <si>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</si>
  <si>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</si>
  <si>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</si>
  <si>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</si>
  <si>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</si>
  <si>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</si>
  <si>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</si>
  <si>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</si>
  <si>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</si>
  <si>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</si>
  <si>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</si>
  <si>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</si>
  <si>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</si>
  <si>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</si>
  <si>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</si>
  <si>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</si>
  <si>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</si>
  <si>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</si>
  <si>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</si>
  <si>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</si>
  <si>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</si>
  <si>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</si>
  <si>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</si>
  <si>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</si>
  <si>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</si>
  <si>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</si>
  <si>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</si>
  <si>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</si>
  <si>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</si>
  <si>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</si>
  <si>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</si>
  <si>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</si>
  <si>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</si>
  <si>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</si>
  <si>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</si>
  <si>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</si>
  <si>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</si>
  <si>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</si>
  <si>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</si>
  <si>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</si>
  <si>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</si>
  <si>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</si>
  <si>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</si>
  <si>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</si>
  <si>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</si>
  <si>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</si>
  <si>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</si>
  <si>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</si>
  <si>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</si>
  <si>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</si>
  <si>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</si>
  <si>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</si>
  <si>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</si>
  <si>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</si>
  <si>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</si>
  <si>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</si>
  <si>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</si>
  <si>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</si>
  <si>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</si>
  <si>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</si>
  <si>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</si>
  <si>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</si>
  <si>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</si>
  <si>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</si>
  <si>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</si>
  <si>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</si>
  <si>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</si>
  <si>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</si>
  <si>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</si>
  <si>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</si>
  <si>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</si>
  <si>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</si>
  <si>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</si>
  <si>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</si>
  <si>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</si>
  <si>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</si>
  <si>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</si>
  <si>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</si>
  <si>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</si>
  <si>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</si>
  <si>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</si>
  <si>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</si>
  <si>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</si>
  <si>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</si>
  <si>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</si>
  <si>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</si>
  <si>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</si>
  <si>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</si>
  <si>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</si>
  <si>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</si>
  <si>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</si>
  <si>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</si>
  <si>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</si>
  <si>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</si>
  <si>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</si>
  <si>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</si>
  <si>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</si>
  <si>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</si>
  <si>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</si>
  <si>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</si>
  <si>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</si>
  <si>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</si>
  <si>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</si>
  <si>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</si>
  <si>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</si>
  <si>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</si>
  <si>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</si>
  <si>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</si>
  <si>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</si>
  <si>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</si>
  <si>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</si>
  <si>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</si>
  <si>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</si>
  <si>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</si>
  <si>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</si>
  <si>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</si>
  <si>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</si>
  <si>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</si>
  <si>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</si>
  <si>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</si>
  <si>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</si>
  <si>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</si>
  <si>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</si>
  <si>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</si>
  <si>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</si>
  <si>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</si>
  <si>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</si>
  <si>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</si>
  <si>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</si>
  <si>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</si>
  <si>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</si>
  <si>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</si>
  <si>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</si>
  <si>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</si>
  <si>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</si>
  <si>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</si>
  <si>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</si>
  <si>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</si>
  <si>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</si>
  <si>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</si>
  <si>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</si>
  <si>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</si>
  <si>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</si>
  <si>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</si>
  <si>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</si>
  <si>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</si>
  <si>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</si>
  <si>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</si>
  <si>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</si>
  <si>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</si>
  <si>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</si>
  <si>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</si>
  <si>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</si>
  <si>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</si>
  <si>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</si>
  <si>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</si>
  <si>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</si>
  <si>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</si>
  <si>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</si>
  <si>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</si>
  <si>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</si>
  <si>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</si>
  <si>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</si>
  <si>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</si>
  <si>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</si>
  <si>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</si>
  <si>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</si>
  <si>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</si>
  <si>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</si>
  <si>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</si>
  <si>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</si>
  <si>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</si>
  <si>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</si>
  <si>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</si>
  <si>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</si>
  <si>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</si>
  <si>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</si>
  <si>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</si>
  <si>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</si>
  <si>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</si>
  <si>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</si>
  <si>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</si>
  <si>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</si>
  <si>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</si>
  <si>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</si>
  <si>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</si>
  <si>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</si>
  <si>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</si>
  <si>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</si>
  <si>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</si>
  <si>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</si>
  <si>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</si>
  <si>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</si>
  <si>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</si>
  <si>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</si>
  <si>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</si>
  <si>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</si>
  <si>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</si>
  <si>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</si>
  <si>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</si>
  <si>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</si>
  <si>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</si>
  <si>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</si>
  <si>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</si>
  <si>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</si>
  <si>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</si>
  <si>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</si>
  <si>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</si>
  <si>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</si>
  <si>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</si>
  <si>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</si>
  <si>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</si>
  <si>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</si>
  <si>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</si>
  <si>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</si>
  <si>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</si>
  <si>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</si>
  <si>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</si>
  <si>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</si>
  <si>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</si>
  <si>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</si>
  <si>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</si>
  <si>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</si>
  <si>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</si>
  <si>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</si>
  <si>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</si>
  <si>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</si>
  <si>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</si>
  <si>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</si>
  <si>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</si>
  <si>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</si>
  <si>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</si>
  <si>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</si>
  <si>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</si>
  <si>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</si>
  <si>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</si>
  <si>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</si>
  <si>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</si>
  <si>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</si>
  <si>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</si>
  <si>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</si>
  <si>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</si>
  <si>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</si>
  <si>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</si>
  <si>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</si>
  <si>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</si>
  <si>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</si>
  <si>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</si>
  <si>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</si>
  <si>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</si>
  <si>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</si>
  <si>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</si>
  <si>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</si>
  <si>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</si>
  <si>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</si>
  <si>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</si>
  <si>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</si>
  <si>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</si>
  <si>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</si>
  <si>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</si>
  <si>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</si>
  <si>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</si>
  <si>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</si>
  <si>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</si>
  <si>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</si>
  <si>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</si>
  <si>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</si>
  <si>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</si>
  <si>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</si>
  <si>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</si>
  <si>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</si>
  <si>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</si>
  <si>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</si>
  <si>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</si>
  <si>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</si>
  <si>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</si>
  <si>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</si>
  <si>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</si>
  <si>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</si>
  <si>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</si>
  <si>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</si>
  <si>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</si>
  <si>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</si>
  <si>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</si>
  <si>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</si>
  <si>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</si>
  <si>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</si>
  <si>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</si>
  <si>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</si>
  <si>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</si>
  <si>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</si>
  <si>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</si>
  <si>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</si>
  <si>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</si>
  <si>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</si>
  <si>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</si>
  <si>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</si>
  <si>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</si>
  <si>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</si>
  <si>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</si>
  <si>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</si>
  <si>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</si>
  <si>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</si>
  <si>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</si>
  <si>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</si>
  <si>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</si>
  <si>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</si>
  <si>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</si>
  <si>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</si>
  <si>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</si>
  <si>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</si>
  <si>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</si>
  <si>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</si>
  <si>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</si>
  <si>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</si>
  <si>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</si>
  <si>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</si>
  <si>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</si>
  <si>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</si>
  <si>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</si>
  <si>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</si>
  <si>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</si>
  <si>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</si>
  <si>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</si>
  <si>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</si>
  <si>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</si>
  <si>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</si>
  <si>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</si>
  <si>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</si>
  <si>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</si>
  <si>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</si>
  <si>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</si>
  <si>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</si>
  <si>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</si>
  <si>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</si>
  <si>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</si>
  <si>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</si>
  <si>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</si>
  <si>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</si>
  <si>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</si>
  <si>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</si>
  <si>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</si>
  <si>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</si>
  <si>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</si>
  <si>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</si>
  <si>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</si>
  <si>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</si>
  <si>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</si>
  <si>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</si>
  <si>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</si>
  <si>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</si>
  <si>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</si>
  <si>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</si>
  <si>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</si>
  <si>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</si>
  <si>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</si>
  <si>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</si>
  <si>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</si>
  <si>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</si>
  <si>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</si>
  <si>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</si>
  <si>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</si>
  <si>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</si>
  <si>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</si>
  <si>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</si>
  <si>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</si>
  <si>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</si>
  <si>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</si>
  <si>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</si>
  <si>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</si>
  <si>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</si>
  <si>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</si>
  <si>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</si>
  <si>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</si>
  <si>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</si>
  <si>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</si>
  <si>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</si>
  <si>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</si>
  <si>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</si>
  <si>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</si>
  <si>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</si>
  <si>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</si>
  <si>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</si>
  <si>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</si>
  <si>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</si>
  <si>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</si>
  <si>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</si>
  <si>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</si>
  <si>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</si>
  <si>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</si>
  <si>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</si>
  <si>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</si>
  <si>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</si>
  <si>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</si>
  <si>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</si>
  <si>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</si>
  <si>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</si>
  <si>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</si>
  <si>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</si>
  <si>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</si>
  <si>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</si>
  <si>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</si>
  <si>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</si>
  <si>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</si>
  <si>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</si>
  <si>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</si>
  <si>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</si>
  <si>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</si>
  <si>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</si>
  <si>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</si>
  <si>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</si>
  <si>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</si>
  <si>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</si>
  <si>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</si>
  <si>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</si>
  <si>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</si>
  <si>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</si>
  <si>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</si>
  <si>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</si>
  <si>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</si>
  <si>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</si>
  <si>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</si>
  <si>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</si>
  <si>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</si>
  <si>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</si>
  <si>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</si>
  <si>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</si>
  <si>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</si>
  <si>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</si>
  <si>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</si>
  <si>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</si>
  <si>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</si>
  <si>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</si>
  <si>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</si>
  <si>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</si>
  <si>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</si>
  <si>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</si>
  <si>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</si>
  <si>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</si>
  <si>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</si>
  <si>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</si>
  <si>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</si>
  <si>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</si>
  <si>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</si>
  <si>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</si>
  <si>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</si>
  <si>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</si>
  <si>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</si>
  <si>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</si>
  <si>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</si>
  <si>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</si>
  <si>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</si>
  <si>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</si>
  <si>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</si>
  <si>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</si>
  <si>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</si>
  <si>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</si>
  <si>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</si>
  <si>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</si>
  <si>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</si>
  <si>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</si>
  <si>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</si>
  <si>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</si>
  <si>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</si>
  <si>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</si>
  <si>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</si>
  <si>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</si>
  <si>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</si>
  <si>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</si>
  <si>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</si>
  <si>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</si>
  <si>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</si>
  <si>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</si>
  <si>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</si>
  <si>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</si>
  <si>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</si>
  <si>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</si>
  <si>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</si>
  <si>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</si>
  <si>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</si>
  <si>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</si>
  <si>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</si>
  <si>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</si>
  <si>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</si>
  <si>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</si>
  <si>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</si>
  <si>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</si>
  <si>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</si>
  <si>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</si>
  <si>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</si>
  <si>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</si>
  <si>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</si>
  <si>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</si>
  <si>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</si>
  <si>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</si>
  <si>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</si>
  <si>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</si>
  <si>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</si>
  <si>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</si>
  <si>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</si>
  <si>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</si>
  <si>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</si>
  <si>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</si>
  <si>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</si>
  <si>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</si>
  <si>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</si>
  <si>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</si>
  <si>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</si>
  <si>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</si>
  <si>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</si>
  <si>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</si>
  <si>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</si>
  <si>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</si>
  <si>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</si>
  <si>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</si>
  <si>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</si>
  <si>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</si>
  <si>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</si>
  <si>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</si>
  <si>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</si>
  <si>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</si>
  <si>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</si>
  <si>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</si>
  <si>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</si>
  <si>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</si>
  <si>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</si>
  <si>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</si>
  <si>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</si>
  <si>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</si>
  <si>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</si>
  <si>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</si>
  <si>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</si>
  <si>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</si>
  <si>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</si>
  <si>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</si>
  <si>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</si>
  <si>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</si>
  <si>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</si>
  <si>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</si>
  <si>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</si>
  <si>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</si>
  <si>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</si>
  <si>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</si>
  <si>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</si>
  <si>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</si>
  <si>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</si>
  <si>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</si>
  <si>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</si>
  <si>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</si>
  <si>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</si>
  <si>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</si>
  <si>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</si>
  <si>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</si>
  <si>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</si>
  <si>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</si>
  <si>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</si>
  <si>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</si>
  <si>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</si>
  <si>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</si>
  <si>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</si>
  <si>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</si>
  <si>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</si>
  <si>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</si>
  <si>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</si>
  <si>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</si>
  <si>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</si>
  <si>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</si>
  <si>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</si>
  <si>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</si>
  <si>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</si>
  <si>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</si>
  <si>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</si>
  <si>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</si>
  <si>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</si>
  <si>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</si>
  <si>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</si>
  <si>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</si>
  <si>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</si>
  <si>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</si>
  <si>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</si>
  <si>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</si>
  <si>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</si>
  <si>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</si>
  <si>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</si>
  <si>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</si>
  <si>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</si>
  <si>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</si>
  <si>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</si>
  <si>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</si>
  <si>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</si>
  <si>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</si>
  <si>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</si>
  <si>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</si>
  <si>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</si>
  <si>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</si>
  <si>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</si>
  <si>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</si>
  <si>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</si>
  <si>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</si>
  <si>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</si>
  <si>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</si>
  <si>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</si>
  <si>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</si>
  <si>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</si>
  <si>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</si>
  <si>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</si>
  <si>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</si>
  <si>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</si>
  <si>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</si>
  <si>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</si>
  <si>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</si>
  <si>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</si>
  <si>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</si>
  <si>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</si>
  <si>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</si>
  <si>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</si>
  <si>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</si>
  <si>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</si>
  <si>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</si>
  <si>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</si>
  <si>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</si>
  <si>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</si>
  <si>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</si>
  <si>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</si>
  <si>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</si>
  <si>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</si>
  <si>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</si>
  <si>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</si>
  <si>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</si>
  <si>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</si>
  <si>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</si>
  <si>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</si>
  <si>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</si>
  <si>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</si>
  <si>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</si>
  <si>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</si>
  <si>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</si>
  <si>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</si>
  <si>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</si>
  <si>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</si>
  <si>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</si>
  <si>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</si>
  <si>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</si>
  <si>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</si>
  <si>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</si>
  <si>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</si>
  <si>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</si>
  <si>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</si>
  <si>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</si>
  <si>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</si>
  <si>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</si>
  <si>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</si>
  <si>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</si>
  <si>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</si>
  <si>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</si>
  <si>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</si>
  <si>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</si>
  <si>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</si>
  <si>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</si>
  <si>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</si>
  <si>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</si>
  <si>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</si>
  <si>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</si>
  <si>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</si>
  <si>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</si>
  <si>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</si>
  <si>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</si>
  <si>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</si>
  <si>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</si>
  <si>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</si>
  <si>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</si>
  <si>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</si>
  <si>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</si>
  <si>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</si>
  <si>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</si>
  <si>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</si>
  <si>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</si>
  <si>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</si>
  <si>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</si>
  <si>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</si>
  <si>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</si>
  <si>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</si>
  <si>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</si>
  <si>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</si>
  <si>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</si>
  <si>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</si>
  <si>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</si>
  <si>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</si>
  <si>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</si>
  <si>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</si>
  <si>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</si>
  <si>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</si>
  <si>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</si>
  <si>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</si>
  <si>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</si>
  <si>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</si>
  <si>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</si>
  <si>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</si>
  <si>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</si>
  <si>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</si>
  <si>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</si>
  <si>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</si>
  <si>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</si>
  <si>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</si>
  <si>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</si>
  <si>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</si>
  <si>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</si>
  <si>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</si>
  <si>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</si>
  <si>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</si>
  <si>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</si>
  <si>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</si>
  <si>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</si>
  <si>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</si>
  <si>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</si>
  <si>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</si>
  <si>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</si>
  <si>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</si>
  <si>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</si>
  <si>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</si>
  <si>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</si>
  <si>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</si>
  <si>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</si>
  <si>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</si>
  <si>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</si>
  <si>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</si>
  <si>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</si>
  <si>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</si>
  <si>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</si>
  <si>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</si>
  <si>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</si>
  <si>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</si>
  <si>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</si>
  <si>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</si>
  <si>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</si>
  <si>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</si>
  <si>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</si>
  <si>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</si>
  <si>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</si>
  <si>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</si>
  <si>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</si>
  <si>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</si>
  <si>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</si>
  <si>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</si>
  <si>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</si>
  <si>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</si>
  <si>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</si>
  <si>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</si>
  <si>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</si>
  <si>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</si>
  <si>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</si>
  <si>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</si>
  <si>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</si>
  <si>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</si>
  <si>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</si>
  <si>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</si>
  <si>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</si>
  <si>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</si>
  <si>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</si>
  <si>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</si>
  <si>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</si>
  <si>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</si>
  <si>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</si>
  <si>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</si>
  <si>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</si>
  <si>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</si>
  <si>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</si>
  <si>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</si>
  <si>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</si>
  <si>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</si>
  <si>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</si>
  <si>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</si>
  <si>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</si>
  <si>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</si>
  <si>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</si>
  <si>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</si>
  <si>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</si>
  <si>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</si>
  <si>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</si>
  <si>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</si>
  <si>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</si>
  <si>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</si>
  <si>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</si>
  <si>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</si>
  <si>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</si>
  <si>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</si>
  <si>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</si>
  <si>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</si>
  <si>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</si>
  <si>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</si>
  <si>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</si>
  <si>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</si>
  <si>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</si>
  <si>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</si>
  <si>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</si>
  <si>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</si>
  <si>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</si>
  <si>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</si>
  <si>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</si>
  <si>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</si>
  <si>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</si>
  <si>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</si>
  <si>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</si>
  <si>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</si>
  <si>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</si>
  <si>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</si>
  <si>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</si>
  <si>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</si>
  <si>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</si>
  <si>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</si>
  <si>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</si>
  <si>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</si>
  <si>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</si>
  <si>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</si>
  <si>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</si>
  <si>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</si>
  <si>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</si>
  <si>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</si>
  <si>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</si>
  <si>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</si>
  <si>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</si>
  <si>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</si>
  <si>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</si>
  <si>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</si>
  <si>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</si>
  <si>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</si>
  <si>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</si>
  <si>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</si>
  <si>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</si>
  <si>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</si>
  <si>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</si>
  <si>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</si>
  <si>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</si>
  <si>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</si>
  <si>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</si>
  <si>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</si>
  <si>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</si>
  <si>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</si>
  <si>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</si>
  <si>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</si>
  <si>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</si>
  <si>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</si>
  <si>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</si>
  <si>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</si>
  <si>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</si>
  <si>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</si>
  <si>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</si>
  <si>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</si>
  <si>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</si>
  <si>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</si>
  <si>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</si>
  <si>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</si>
  <si>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</si>
  <si>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</si>
  <si>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</si>
  <si>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</si>
  <si>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</si>
  <si>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</si>
  <si>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</si>
  <si>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</si>
  <si>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</si>
  <si>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</si>
  <si>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</si>
  <si>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</si>
  <si>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</si>
  <si>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</si>
  <si>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</si>
  <si>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</si>
  <si>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</si>
  <si>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</si>
  <si>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</si>
  <si>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</si>
  <si>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</si>
  <si>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</si>
  <si>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</si>
  <si>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</si>
  <si>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</si>
  <si>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</si>
  <si>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</si>
  <si>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</si>
  <si>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</si>
  <si>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</si>
  <si>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</si>
  <si>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</si>
  <si>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</si>
  <si>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</si>
  <si>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</si>
  <si>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</si>
  <si>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</si>
  <si>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</si>
  <si>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</si>
  <si>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</si>
  <si>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</si>
  <si>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</si>
  <si>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</si>
  <si>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</si>
  <si>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</si>
  <si>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</si>
  <si>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</si>
  <si>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</si>
  <si>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</si>
  <si>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</si>
  <si>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</si>
  <si>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</si>
  <si>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</si>
  <si>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</si>
  <si>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</si>
  <si>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</si>
  <si>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</si>
  <si>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</si>
  <si>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</si>
  <si>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</si>
  <si>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</si>
  <si>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</si>
  <si>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</si>
  <si>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</si>
  <si>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</si>
  <si>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</si>
  <si>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</si>
  <si>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</si>
  <si>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</si>
  <si>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</si>
  <si>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</si>
  <si>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</si>
  <si>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</si>
  <si>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</si>
  <si>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</si>
  <si>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</si>
  <si>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</si>
  <si>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</si>
  <si>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</si>
  <si>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</si>
  <si>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</si>
  <si>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</si>
  <si>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</si>
  <si>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</si>
  <si>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</si>
  <si>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</si>
  <si>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</si>
  <si>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</si>
  <si>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</si>
  <si>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</si>
  <si>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</si>
  <si>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</si>
  <si>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</si>
  <si>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</si>
  <si>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</si>
  <si>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</si>
  <si>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</si>
  <si>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</si>
  <si>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</si>
  <si>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</si>
  <si>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</si>
  <si>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</si>
  <si>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</si>
  <si>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</si>
  <si>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</si>
  <si>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</si>
  <si>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</si>
  <si>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</si>
  <si>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</si>
  <si>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</si>
  <si>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</si>
  <si>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</si>
  <si>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</si>
  <si>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</si>
  <si>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</si>
  <si>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</si>
  <si>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</si>
  <si>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</si>
  <si>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</si>
  <si>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</si>
  <si>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</si>
  <si>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</si>
  <si>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</si>
  <si>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</si>
  <si>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</si>
  <si>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</si>
  <si>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</si>
  <si>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</si>
  <si>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</si>
  <si>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</si>
  <si>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</si>
  <si>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</si>
  <si>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</si>
  <si>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</si>
  <si>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</si>
  <si>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</si>
  <si>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</si>
  <si>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</si>
  <si>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</si>
  <si>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</si>
  <si>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</si>
  <si>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</si>
  <si>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</si>
  <si>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</si>
  <si>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</si>
  <si>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</si>
  <si>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</si>
  <si>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</si>
  <si>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</si>
  <si>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</si>
  <si>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</si>
  <si>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</si>
  <si>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</si>
  <si>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</si>
  <si>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</si>
  <si>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</si>
  <si>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</si>
  <si>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</si>
  <si>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</si>
  <si>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</si>
  <si>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</si>
  <si>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</si>
  <si>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</si>
  <si>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</si>
  <si>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</si>
  <si>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</si>
  <si>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</si>
  <si>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</si>
  <si>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</si>
  <si>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</si>
  <si>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</si>
  <si>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</si>
  <si>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</si>
  <si>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</si>
  <si>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</si>
  <si>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</si>
  <si>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</si>
  <si>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</si>
  <si>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</si>
  <si>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</si>
  <si>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</si>
  <si>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</si>
  <si>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</si>
  <si>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</si>
  <si>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</si>
  <si>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</si>
  <si>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</si>
  <si>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</si>
  <si>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</si>
  <si>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</si>
  <si>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</si>
  <si>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</si>
  <si>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</si>
  <si>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</si>
  <si>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</si>
  <si>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</si>
  <si>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</si>
  <si>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</si>
  <si>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</si>
  <si>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</si>
  <si>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</si>
  <si>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</si>
  <si>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</si>
  <si>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</si>
  <si>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</si>
  <si>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</si>
  <si>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</si>
  <si>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</si>
  <si>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</si>
  <si>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</si>
  <si>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</si>
  <si>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</si>
  <si>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</si>
  <si>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</si>
  <si>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</si>
  <si>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</si>
  <si>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</si>
  <si>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</si>
  <si>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</si>
  <si>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</si>
  <si>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</si>
  <si>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</si>
  <si>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</si>
  <si>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</si>
  <si>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</si>
  <si>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</si>
  <si>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</si>
  <si>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</si>
  <si>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</si>
  <si>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</si>
  <si>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</si>
  <si>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</si>
  <si>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</si>
  <si>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</si>
  <si>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</si>
  <si>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</si>
  <si>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</si>
  <si>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</si>
  <si>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</si>
  <si>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</si>
  <si>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</si>
  <si>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</si>
  <si>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</si>
  <si>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</si>
  <si>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</si>
  <si>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</si>
  <si>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</si>
  <si>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</si>
  <si>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</si>
  <si>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</si>
  <si>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</si>
  <si>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</si>
  <si>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</si>
  <si>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</si>
  <si>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</si>
  <si>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</si>
  <si>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</si>
  <si>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</si>
  <si>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</si>
  <si>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</si>
  <si>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</si>
  <si>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</si>
  <si>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</si>
  <si>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</si>
  <si>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</si>
  <si>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</si>
  <si>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</si>
  <si>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</si>
  <si>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</si>
  <si>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</si>
  <si>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</si>
  <si>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</si>
  <si>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</si>
  <si>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</si>
  <si>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</si>
  <si>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</si>
  <si>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</si>
  <si>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</si>
  <si>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</si>
  <si>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</si>
  <si>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</si>
  <si>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</si>
  <si>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</si>
  <si>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</si>
  <si>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</si>
  <si>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</si>
  <si>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</si>
  <si>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</si>
  <si>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</si>
  <si>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</si>
  <si>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</si>
  <si>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</si>
  <si>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</si>
  <si>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</si>
  <si>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</si>
  <si>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</si>
  <si>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</si>
  <si>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</si>
  <si>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</si>
  <si>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</si>
  <si>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</si>
  <si>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</si>
  <si>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</si>
  <si>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</si>
  <si>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</si>
  <si>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</si>
  <si>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</si>
  <si>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</si>
  <si>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</si>
  <si>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</si>
  <si>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</si>
  <si>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</si>
  <si>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</si>
  <si>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</si>
  <si>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</si>
  <si>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</si>
  <si>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</si>
  <si>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</si>
  <si>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</si>
  <si>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</si>
  <si>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</si>
  <si>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</si>
  <si>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</si>
  <si>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</si>
  <si>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</si>
  <si>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</si>
  <si>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</si>
  <si>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</si>
  <si>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</si>
  <si>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</si>
  <si>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</si>
  <si>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</si>
  <si>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</si>
  <si>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</si>
  <si>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</si>
  <si>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</si>
  <si>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</si>
  <si>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</si>
  <si>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</si>
  <si>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</si>
  <si>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</si>
  <si>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</si>
  <si>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</si>
  <si>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</si>
  <si>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</si>
  <si>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</si>
  <si>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</si>
  <si>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</si>
  <si>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</si>
  <si>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</si>
  <si>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</si>
  <si>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</si>
  <si>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</si>
  <si>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</si>
  <si>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</si>
  <si>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</si>
  <si>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</si>
  <si>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</si>
  <si>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</si>
  <si>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</si>
  <si>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</si>
  <si>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</si>
  <si>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</si>
  <si>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</si>
  <si>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</si>
  <si>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</si>
  <si>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</si>
  <si>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</si>
  <si>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</si>
  <si>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</si>
  <si>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</si>
  <si>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</si>
  <si>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</si>
  <si>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</si>
  <si>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</si>
  <si>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</si>
  <si>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</si>
  <si>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</si>
  <si>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</si>
  <si>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</si>
  <si>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</si>
  <si>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</si>
  <si>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</si>
  <si>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</si>
  <si>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</si>
  <si>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</si>
  <si>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</si>
  <si>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</si>
  <si>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</si>
  <si>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</si>
  <si>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</si>
  <si>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</si>
  <si>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</si>
  <si>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</si>
  <si>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</si>
  <si>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</si>
  <si>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</si>
  <si>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</si>
  <si>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</si>
  <si>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</si>
  <si>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</si>
  <si>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</si>
  <si>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</si>
  <si>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</si>
  <si>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</si>
  <si>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</si>
  <si>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</si>
  <si>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</si>
  <si>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</si>
  <si>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</si>
  <si>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</si>
  <si>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</si>
  <si>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</si>
  <si>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</si>
  <si>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</si>
  <si>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</si>
  <si>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</si>
  <si>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</si>
  <si>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</si>
  <si>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</si>
  <si>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</si>
  <si>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</si>
  <si>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</si>
  <si>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</si>
  <si>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</si>
  <si>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</si>
  <si>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</si>
  <si>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</si>
  <si>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</si>
  <si>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</si>
  <si>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</si>
  <si>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</si>
  <si>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</si>
  <si>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</si>
  <si>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</si>
  <si>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</si>
  <si>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</si>
  <si>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</si>
  <si>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</si>
  <si>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</si>
  <si>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</si>
  <si>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</si>
  <si>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</si>
  <si>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</si>
  <si>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</si>
  <si>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</si>
  <si>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</si>
  <si>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</si>
  <si>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</si>
  <si>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</si>
  <si>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</si>
  <si>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</si>
  <si>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</si>
  <si>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</si>
  <si>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</si>
  <si>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</si>
  <si>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</si>
  <si>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</si>
  <si>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</si>
  <si>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</si>
  <si>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</si>
  <si>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</si>
  <si>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</si>
  <si>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</si>
  <si>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</si>
  <si>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</si>
  <si>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</si>
  <si>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</si>
  <si>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</si>
  <si>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</si>
  <si>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</si>
  <si>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</si>
  <si>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</si>
  <si>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</si>
  <si>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</si>
  <si>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</si>
  <si>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</si>
  <si>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</si>
  <si>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</si>
  <si>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</si>
  <si>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</si>
  <si>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</si>
  <si>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</si>
  <si>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</si>
  <si>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</si>
  <si>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</si>
  <si>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</si>
  <si>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</si>
  <si>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</si>
  <si>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</si>
  <si>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</si>
  <si>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</si>
  <si>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</si>
  <si>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</si>
  <si>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</si>
  <si>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</si>
  <si>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</si>
  <si>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</si>
  <si>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</si>
  <si>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</si>
  <si>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</si>
  <si>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</si>
  <si>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</si>
  <si>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</si>
  <si>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</si>
  <si>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</si>
  <si>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</si>
  <si>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</si>
  <si>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</si>
  <si>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</si>
  <si>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</si>
  <si>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</si>
  <si>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</si>
  <si>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</si>
  <si>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</si>
  <si>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</si>
  <si>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</si>
  <si>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</si>
  <si>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</si>
  <si>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</si>
  <si>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</si>
  <si>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</si>
  <si>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</si>
  <si>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</si>
  <si>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</si>
  <si>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</si>
  <si>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</si>
  <si>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</si>
  <si>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</si>
  <si>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</si>
  <si>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</si>
  <si>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</si>
  <si>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</si>
  <si>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</si>
  <si>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</si>
  <si>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</si>
  <si>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</si>
  <si>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</si>
  <si>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</si>
  <si>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</si>
  <si>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</si>
  <si>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</si>
  <si>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</si>
  <si>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</si>
  <si>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</si>
  <si>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</si>
  <si>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</si>
  <si>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</si>
  <si>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</si>
  <si>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</si>
  <si>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</si>
  <si>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</si>
  <si>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</si>
  <si>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</si>
  <si>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</si>
  <si>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</si>
  <si>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</si>
  <si>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</si>
  <si>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</si>
  <si>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</si>
  <si>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</si>
  <si>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</si>
  <si>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</si>
  <si>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</si>
  <si>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</si>
  <si>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</si>
  <si>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</si>
  <si>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</si>
  <si>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</si>
  <si>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</si>
  <si>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</si>
  <si>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</si>
  <si>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</si>
  <si>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</si>
  <si>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</si>
  <si>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</si>
  <si>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</si>
  <si>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</si>
  <si>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</si>
  <si>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</si>
  <si>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</si>
  <si>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</si>
  <si>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</si>
  <si>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</si>
  <si>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</si>
  <si>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</si>
  <si>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</si>
  <si>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</si>
  <si>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</si>
  <si>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</si>
  <si>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</si>
  <si>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</si>
  <si>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</si>
  <si>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</si>
  <si>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</si>
  <si>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</si>
  <si>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</si>
  <si>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</si>
  <si>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</si>
  <si>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</si>
  <si>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</si>
  <si>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</si>
  <si>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</si>
  <si>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</si>
  <si>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</si>
  <si>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</si>
  <si>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</si>
  <si>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</si>
  <si>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</si>
  <si>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</si>
  <si>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</si>
  <si>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</si>
  <si>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</si>
  <si>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</si>
  <si>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</si>
  <si>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</si>
  <si>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</si>
  <si>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</si>
  <si>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</si>
  <si>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</si>
  <si>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</si>
  <si>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</si>
  <si>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</si>
  <si>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</si>
  <si>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</si>
  <si>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</si>
  <si>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</si>
  <si>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</si>
  <si>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</si>
  <si>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</si>
  <si>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</si>
  <si>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</si>
  <si>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</si>
  <si>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</si>
  <si>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</si>
  <si>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</si>
  <si>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</si>
  <si>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</si>
  <si>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</si>
  <si>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</si>
  <si>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</si>
  <si>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</si>
  <si>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</si>
  <si>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</si>
  <si>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</si>
  <si>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</si>
  <si>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</si>
  <si>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</si>
  <si>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</si>
  <si>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</si>
  <si>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</si>
  <si>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</si>
  <si>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</si>
  <si>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</si>
  <si>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</si>
  <si>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</si>
  <si>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</si>
  <si>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</si>
  <si>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</si>
  <si>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</si>
  <si>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</si>
  <si>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</si>
  <si>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</si>
  <si>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</si>
  <si>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</si>
  <si>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</si>
  <si>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</si>
  <si>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</si>
  <si>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</si>
  <si>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</si>
  <si>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</si>
  <si>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</si>
  <si>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</si>
  <si>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</si>
  <si>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</si>
  <si>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</si>
  <si>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</si>
  <si>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</si>
  <si>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</si>
  <si>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</si>
  <si>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</si>
  <si>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</si>
  <si>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</si>
  <si>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</si>
  <si>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</si>
  <si>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</si>
  <si>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</si>
  <si>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</si>
  <si>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</si>
  <si>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</si>
  <si>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</si>
  <si>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</si>
  <si>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</si>
  <si>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</si>
  <si>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</si>
  <si>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</si>
  <si>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</si>
  <si>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</si>
  <si>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</si>
  <si>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</si>
  <si>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</si>
  <si>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</si>
  <si>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</si>
  <si>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</si>
  <si>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</si>
  <si>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</si>
  <si>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</si>
  <si>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</si>
  <si>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</si>
  <si>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</si>
  <si>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</si>
  <si>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</si>
  <si>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</si>
  <si>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</si>
  <si>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</si>
  <si>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</si>
  <si>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</si>
  <si>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</si>
  <si>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</si>
  <si>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</si>
  <si>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</si>
  <si>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</si>
  <si>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</si>
  <si>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</si>
  <si>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</si>
  <si>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</si>
  <si>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</si>
  <si>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</si>
  <si>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</si>
  <si>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</si>
  <si>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</si>
  <si>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</si>
  <si>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</si>
  <si>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</si>
  <si>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</si>
  <si>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</si>
  <si>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</si>
  <si>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</si>
  <si>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</si>
  <si>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</si>
  <si>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</si>
  <si>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</si>
  <si>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</si>
  <si>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</si>
  <si>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</si>
  <si>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</si>
  <si>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</si>
  <si>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</si>
  <si>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</si>
  <si>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</si>
  <si>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</si>
  <si>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</si>
  <si>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</si>
  <si>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</si>
  <si>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</si>
  <si>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</si>
  <si>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</si>
  <si>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</si>
  <si>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</si>
  <si>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</si>
  <si>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</si>
  <si>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</si>
  <si>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</si>
  <si>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</si>
  <si>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</si>
  <si>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</si>
  <si>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</si>
  <si>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</si>
  <si>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</si>
  <si>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</si>
  <si>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</si>
  <si>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</si>
  <si>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</si>
  <si>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</si>
  <si>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</si>
  <si>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</si>
  <si>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</si>
  <si>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</si>
  <si>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</si>
  <si>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</si>
  <si>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</si>
  <si>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</si>
  <si>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</si>
  <si>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</si>
  <si>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</si>
  <si>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</si>
  <si>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</si>
  <si>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</si>
  <si>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</si>
  <si>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</si>
  <si>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</si>
  <si>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</si>
  <si>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</si>
  <si>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</si>
  <si>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</si>
  <si>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</si>
  <si>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</si>
  <si>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</si>
  <si>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</si>
  <si>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</si>
  <si>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</si>
  <si>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</si>
  <si>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</si>
  <si>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</si>
  <si>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</si>
  <si>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</si>
  <si>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</si>
  <si>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</si>
  <si>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</si>
  <si>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</si>
  <si>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</si>
  <si>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</si>
  <si>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</si>
  <si>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</si>
  <si>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</si>
  <si>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</si>
  <si>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</si>
  <si>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</si>
  <si>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</si>
  <si>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</si>
  <si>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</si>
  <si>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</si>
  <si>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</si>
  <si>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</si>
  <si>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</si>
  <si>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</si>
  <si>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</si>
  <si>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</si>
  <si>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</si>
  <si>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</si>
  <si>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</si>
  <si>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</si>
  <si>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</si>
  <si>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</si>
  <si>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</si>
  <si>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</si>
  <si>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</si>
  <si>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</si>
  <si>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</si>
  <si>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</si>
  <si>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</si>
  <si>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</si>
  <si>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</si>
  <si>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</si>
  <si>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</si>
  <si>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</si>
  <si>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</si>
  <si>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</si>
  <si>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</si>
  <si>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</si>
  <si>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</si>
  <si>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</si>
  <si>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</si>
  <si>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</si>
  <si>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</si>
  <si>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</si>
  <si>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</si>
  <si>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</si>
  <si>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</si>
  <si>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</si>
  <si>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</si>
  <si>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</si>
  <si>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</si>
  <si>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</si>
  <si>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</si>
  <si>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</si>
  <si>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</si>
  <si>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</si>
  <si>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</si>
  <si>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</si>
  <si>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</si>
  <si>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</si>
  <si>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</si>
  <si>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</si>
  <si>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</si>
  <si>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</si>
  <si>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</si>
  <si>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</si>
  <si>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</si>
  <si>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</si>
  <si>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</si>
  <si>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</si>
  <si>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</si>
  <si>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</si>
  <si>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</si>
  <si>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</si>
  <si>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</si>
  <si>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</si>
  <si>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</si>
  <si>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</si>
  <si>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</si>
  <si>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</si>
  <si>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</si>
  <si>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</si>
  <si>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</si>
  <si>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</si>
  <si>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</si>
  <si>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</si>
  <si>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</si>
  <si>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</si>
  <si>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</si>
  <si>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</si>
  <si>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</si>
  <si>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</si>
  <si>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</si>
  <si>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</si>
  <si>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</si>
  <si>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</si>
  <si>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</si>
  <si>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</si>
  <si>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</si>
  <si>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</si>
  <si>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</si>
  <si>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</si>
  <si>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</si>
  <si>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</si>
  <si>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</si>
  <si>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</si>
  <si>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</si>
  <si>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</si>
  <si>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</si>
  <si>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</si>
  <si>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</si>
  <si>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</si>
  <si>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</si>
  <si>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</si>
  <si>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</si>
  <si>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</si>
  <si>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</si>
  <si>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</si>
  <si>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</si>
  <si>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</si>
  <si>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</si>
  <si>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</si>
  <si>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</si>
  <si>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</si>
  <si>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</si>
  <si>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</si>
  <si>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</si>
  <si>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</si>
  <si>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</si>
  <si>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</si>
  <si>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</si>
  <si>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</si>
  <si>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</si>
  <si>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</si>
  <si>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</si>
  <si>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</si>
  <si>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</si>
  <si>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</si>
  <si>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</si>
  <si>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</si>
  <si>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</si>
  <si>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</si>
  <si>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</si>
  <si>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</si>
  <si>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</si>
  <si>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</si>
  <si>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</si>
  <si>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</si>
  <si>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</si>
  <si>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</si>
  <si>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</si>
  <si>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</si>
  <si>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</si>
  <si>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</si>
  <si>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</si>
  <si>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</si>
  <si>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</si>
  <si>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</si>
  <si>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</si>
  <si>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</si>
  <si>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</si>
  <si>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</si>
  <si>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</si>
  <si>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</si>
  <si>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</si>
  <si>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</si>
  <si>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</si>
  <si>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</si>
  <si>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</si>
  <si>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</si>
  <si>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</si>
  <si>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</si>
  <si>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</si>
  <si>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</si>
  <si>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</si>
  <si>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</si>
  <si>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</si>
  <si>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</si>
  <si>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</si>
  <si>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</si>
  <si>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</si>
  <si>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</si>
  <si>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</si>
  <si>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</si>
  <si>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</si>
  <si>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</si>
  <si>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</si>
  <si>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</si>
  <si>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</si>
  <si>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</si>
  <si>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</si>
  <si>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</si>
  <si>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</si>
  <si>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</si>
  <si>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</si>
  <si>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</si>
  <si>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</si>
  <si>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</si>
  <si>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</si>
  <si>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</si>
  <si>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</si>
  <si>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</si>
  <si>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</si>
  <si>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</si>
  <si>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</si>
  <si>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</si>
  <si>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</si>
  <si>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</si>
  <si>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</si>
  <si>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</si>
  <si>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</si>
  <si>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</si>
  <si>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</si>
  <si>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</si>
  <si>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</si>
  <si>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</si>
  <si>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</si>
  <si>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</si>
  <si>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</si>
  <si>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</si>
  <si>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</si>
  <si>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</si>
  <si>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</si>
  <si>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</si>
  <si>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</si>
  <si>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</si>
  <si>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</si>
  <si>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</si>
  <si>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</si>
  <si>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</si>
  <si>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</si>
  <si>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</si>
  <si>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</si>
  <si>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</si>
  <si>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</si>
  <si>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</si>
  <si>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</si>
  <si>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</si>
  <si>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</si>
  <si>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</si>
  <si>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</si>
  <si>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</si>
  <si>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</si>
  <si>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</si>
  <si>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</si>
  <si>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</si>
  <si>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</si>
  <si>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</si>
  <si>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</si>
  <si>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</si>
  <si>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</si>
  <si>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</si>
  <si>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</si>
  <si>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</si>
  <si>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</si>
  <si>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</si>
  <si>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</si>
  <si>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</si>
  <si>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</si>
  <si>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</si>
  <si>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</si>
  <si>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</si>
  <si>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</si>
  <si>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</si>
  <si>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</si>
  <si>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</si>
  <si>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</si>
  <si>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</si>
  <si>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</si>
  <si>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</si>
  <si>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</si>
  <si>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</si>
  <si>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</si>
  <si>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</si>
  <si>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</si>
  <si>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</si>
  <si>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</si>
  <si>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</si>
  <si>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</si>
  <si>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</si>
  <si>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</si>
  <si>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</si>
  <si>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</si>
  <si>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</si>
  <si>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</si>
  <si>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</si>
  <si>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</si>
  <si>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</si>
  <si>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</si>
  <si>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</si>
  <si>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</si>
  <si>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</si>
  <si>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</si>
  <si>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</si>
  <si>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</si>
  <si>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</si>
  <si>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</si>
  <si>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</si>
  <si>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</si>
  <si>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</si>
  <si>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</si>
  <si>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</si>
  <si>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</si>
  <si>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</si>
  <si>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</si>
  <si>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</si>
  <si>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</si>
  <si>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</si>
  <si>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</si>
  <si>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</si>
  <si>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</si>
  <si>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</si>
  <si>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</si>
  <si>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</si>
  <si>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</si>
  <si>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</si>
  <si>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</si>
  <si>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</si>
  <si>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</si>
  <si>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</si>
  <si>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</si>
  <si>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</si>
  <si>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</si>
  <si>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</si>
  <si>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</si>
  <si>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</si>
  <si>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</si>
  <si>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</si>
  <si>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</si>
  <si>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</si>
  <si>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</si>
  <si>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</si>
  <si>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</si>
  <si>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</si>
  <si>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</si>
  <si>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</si>
  <si>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</si>
  <si>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</si>
  <si>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</si>
  <si>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</si>
  <si>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</si>
  <si>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</si>
  <si>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</si>
  <si>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</si>
  <si>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</si>
  <si>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</si>
  <si>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</si>
  <si>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</si>
  <si>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</si>
  <si>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</si>
  <si>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</si>
  <si>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</si>
  <si>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</si>
  <si>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</si>
  <si>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</si>
  <si>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</si>
  <si>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</si>
  <si>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</si>
  <si>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</si>
  <si>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</si>
  <si>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</si>
  <si>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</si>
  <si>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</si>
  <si>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</si>
  <si>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</si>
  <si>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</si>
  <si>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</si>
  <si>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</si>
  <si>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</si>
  <si>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</si>
  <si>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</si>
  <si>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</si>
  <si>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</si>
  <si>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</si>
  <si>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</si>
  <si>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</si>
  <si>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</si>
  <si>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</si>
  <si>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</si>
  <si>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</si>
  <si>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</si>
  <si>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</si>
  <si>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</si>
  <si>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</si>
  <si>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</si>
  <si>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</si>
  <si>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</si>
  <si>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</si>
  <si>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</si>
  <si>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</si>
  <si>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</si>
  <si>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</si>
  <si>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</si>
  <si>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</si>
  <si>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</si>
  <si>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</si>
  <si>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</si>
  <si>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</si>
  <si>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</si>
  <si>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</si>
  <si>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</si>
  <si>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</si>
  <si>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</si>
  <si>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</si>
  <si>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</si>
  <si>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</si>
  <si>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</si>
  <si>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</si>
  <si>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</si>
  <si>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</si>
  <si>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</si>
  <si>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</si>
  <si>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</si>
  <si>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</si>
  <si>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</si>
  <si>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</si>
  <si>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</si>
  <si>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</si>
  <si>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</si>
  <si>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</si>
  <si>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</si>
  <si>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</si>
  <si>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</si>
  <si>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</si>
  <si>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</si>
  <si>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</si>
  <si>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</si>
  <si>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</si>
  <si>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</si>
  <si>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</si>
  <si>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</si>
  <si>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</si>
  <si>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</si>
  <si>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</si>
  <si>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</si>
  <si>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</si>
  <si>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</si>
  <si>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</si>
  <si>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</si>
  <si>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</si>
  <si>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</si>
  <si>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</si>
  <si>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</si>
  <si>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</si>
  <si>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</si>
  <si>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</si>
  <si>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</si>
  <si>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</si>
  <si>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</si>
  <si>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</si>
  <si>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</si>
  <si>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</si>
  <si>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</si>
  <si>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</si>
  <si>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</si>
  <si>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</si>
  <si>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</si>
  <si>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</si>
  <si>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</si>
  <si>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</si>
  <si>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</si>
  <si>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</si>
  <si>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</si>
  <si>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</si>
  <si>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</si>
  <si>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</si>
  <si>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</si>
  <si>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</si>
  <si>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</si>
  <si>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</si>
  <si>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</si>
  <si>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</si>
  <si>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</si>
  <si>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</si>
  <si>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</si>
  <si>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</si>
  <si>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</si>
  <si>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</si>
  <si>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</si>
  <si>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</si>
  <si>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</si>
  <si>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</si>
  <si>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</si>
  <si>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</si>
  <si>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</si>
  <si>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</si>
  <si>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</si>
  <si>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</si>
  <si>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</si>
  <si>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</si>
  <si>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</si>
  <si>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</si>
  <si>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</si>
  <si>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</si>
  <si>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</si>
  <si>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</si>
  <si>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</si>
  <si>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</si>
  <si>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</si>
  <si>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</si>
  <si>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</si>
  <si>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</si>
  <si>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</si>
  <si>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</si>
  <si>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</si>
  <si>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</si>
  <si>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</si>
  <si>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</si>
  <si>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</si>
  <si>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</si>
  <si>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</si>
  <si>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</si>
  <si>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</si>
  <si>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</si>
  <si>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</si>
  <si>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</si>
  <si>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</si>
  <si>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</si>
  <si>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</si>
  <si>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</si>
  <si>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</si>
  <si>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</si>
  <si>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</si>
  <si>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</si>
  <si>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</si>
  <si>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</si>
  <si>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</si>
  <si>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</si>
  <si>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</si>
  <si>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</si>
  <si>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</si>
  <si>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</si>
  <si>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</si>
  <si>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</si>
  <si>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</si>
  <si>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</si>
  <si>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</si>
  <si>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</si>
  <si>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</si>
  <si>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</si>
  <si>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</si>
  <si>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</si>
  <si>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</si>
  <si>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</si>
  <si>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</si>
  <si>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</si>
  <si>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</si>
  <si>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</si>
  <si>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</si>
  <si>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</si>
  <si>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</si>
  <si>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</si>
  <si>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</si>
  <si>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</si>
  <si>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</si>
  <si>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</si>
  <si>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</si>
  <si>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</si>
  <si>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</si>
  <si>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</si>
  <si>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</si>
  <si>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</si>
  <si>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</si>
  <si>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</si>
  <si>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</si>
  <si>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</si>
  <si>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</si>
  <si>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</si>
  <si>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</si>
  <si>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</si>
  <si>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</si>
  <si>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</si>
  <si>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</si>
  <si>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</si>
  <si>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</si>
  <si>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</si>
  <si>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</si>
  <si>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</si>
  <si>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</si>
  <si>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</si>
  <si>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</si>
  <si>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</si>
  <si>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</si>
  <si>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</si>
  <si>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</si>
  <si>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</si>
  <si>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</si>
  <si>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</si>
  <si>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</si>
  <si>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</si>
  <si>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</si>
  <si>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</si>
  <si>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</si>
  <si>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</si>
  <si>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</si>
  <si>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</si>
  <si>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</si>
  <si>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</si>
  <si>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</si>
  <si>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</si>
  <si>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</si>
  <si>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</si>
  <si>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</si>
  <si>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</si>
  <si>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</si>
  <si>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</si>
  <si>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</si>
  <si>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</si>
  <si>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</si>
  <si>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</si>
  <si>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</si>
  <si>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</si>
  <si>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</si>
  <si>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</si>
  <si>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</si>
  <si>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</si>
  <si>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</si>
  <si>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</si>
  <si>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</si>
  <si>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</si>
  <si>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</si>
  <si>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</si>
  <si>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</si>
  <si>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</si>
  <si>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</si>
  <si>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</si>
  <si>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</si>
  <si>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</si>
  <si>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</si>
  <si>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</si>
  <si>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</si>
  <si>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</si>
  <si>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</si>
  <si>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</si>
  <si>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</si>
  <si>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</si>
  <si>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</si>
  <si>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</si>
  <si>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</si>
  <si>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</si>
  <si>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</si>
  <si>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</si>
  <si>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</si>
  <si>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</si>
  <si>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</si>
  <si>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</si>
  <si>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</si>
  <si>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</si>
  <si>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</si>
  <si>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</si>
  <si>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</si>
  <si>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</si>
  <si>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</si>
  <si>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</si>
  <si>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</si>
  <si>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</si>
  <si>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</si>
  <si>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</si>
  <si>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</si>
  <si>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</si>
  <si>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</si>
  <si>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</si>
  <si>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</si>
  <si>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</si>
  <si>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</si>
  <si>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</si>
  <si>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</si>
  <si>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</si>
  <si>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</si>
  <si>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</si>
  <si>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</si>
  <si>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</si>
  <si>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</si>
  <si>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</si>
  <si>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</si>
  <si>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</si>
  <si>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</si>
  <si>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</si>
  <si>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</si>
  <si>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</si>
  <si>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</si>
  <si>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</si>
  <si>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</si>
  <si>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</si>
  <si>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</si>
  <si>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</si>
  <si>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</si>
  <si>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</si>
  <si>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</si>
  <si>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</si>
  <si>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</si>
  <si>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</si>
  <si>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</si>
  <si>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</si>
  <si>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</si>
  <si>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</si>
  <si>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</si>
  <si>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</si>
  <si>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</si>
  <si>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</si>
  <si>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</si>
  <si>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</si>
  <si>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</si>
  <si>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</si>
  <si>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</si>
  <si>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</si>
  <si>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</si>
  <si>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</si>
  <si>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</si>
  <si>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</si>
  <si>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</si>
  <si>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</si>
  <si>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</si>
  <si>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</si>
  <si>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</si>
  <si>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</si>
  <si>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</si>
  <si>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</si>
  <si>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</si>
  <si>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</si>
  <si>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</si>
  <si>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</si>
  <si>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</si>
  <si>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</si>
  <si>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</si>
  <si>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</si>
  <si>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</si>
  <si>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</si>
  <si>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</si>
  <si>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</si>
  <si>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</si>
  <si>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</si>
  <si>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</si>
  <si>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</si>
  <si>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</si>
  <si>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</si>
  <si>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</si>
  <si>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</si>
  <si>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</si>
  <si>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</si>
  <si>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</si>
  <si>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</si>
  <si>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</si>
  <si>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</si>
  <si>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</si>
  <si>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</si>
  <si>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</si>
  <si>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</si>
  <si>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</si>
  <si>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</si>
  <si>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</si>
  <si>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</si>
  <si>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</si>
  <si>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</si>
  <si>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</si>
  <si>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</si>
  <si>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</si>
  <si>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</si>
  <si>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</si>
  <si>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</si>
  <si>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</si>
  <si>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</si>
  <si>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</si>
  <si>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</si>
  <si>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</si>
  <si>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</si>
  <si>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</si>
  <si>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</si>
  <si>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</si>
  <si>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</si>
  <si>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</si>
  <si>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</si>
  <si>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</si>
  <si>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</si>
  <si>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</si>
  <si>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</si>
  <si>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</si>
  <si>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</si>
  <si>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</si>
  <si>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</si>
  <si>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</si>
  <si>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</si>
  <si>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</si>
  <si>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</si>
  <si>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</si>
  <si>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</si>
  <si>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</si>
  <si>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</si>
  <si>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</si>
  <si>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</si>
  <si>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</si>
  <si>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</si>
  <si>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</si>
  <si>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</si>
  <si>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</si>
  <si>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</si>
  <si>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</si>
  <si>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</si>
  <si>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</si>
  <si>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</si>
  <si>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</si>
  <si>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</si>
  <si>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</si>
  <si>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</si>
  <si>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</si>
  <si>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</si>
  <si>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</si>
  <si>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</si>
  <si>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</si>
  <si>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</si>
  <si>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</si>
  <si>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</si>
  <si>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</si>
  <si>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</si>
  <si>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</si>
  <si>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</si>
  <si>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</si>
  <si>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</si>
  <si>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</si>
  <si>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</si>
  <si>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</si>
  <si>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</si>
  <si>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</si>
  <si>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</si>
  <si>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</si>
  <si>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</si>
  <si>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</si>
  <si>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</si>
  <si>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</si>
  <si>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</si>
  <si>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</si>
  <si>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</si>
  <si>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</si>
  <si>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</si>
  <si>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</si>
  <si>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</si>
  <si>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</si>
  <si>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</si>
  <si>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</si>
  <si>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</si>
  <si>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</si>
  <si>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</si>
  <si>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</si>
  <si>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</si>
  <si>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</si>
  <si>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</si>
  <si>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</si>
  <si>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</si>
  <si>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</si>
  <si>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</si>
  <si>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</si>
  <si>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</si>
  <si>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</si>
  <si>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</si>
  <si>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</si>
  <si>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</si>
  <si>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</si>
  <si>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</si>
  <si>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</si>
  <si>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</si>
  <si>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</si>
  <si>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</si>
  <si>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</si>
  <si>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</si>
  <si>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</si>
  <si>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</si>
  <si>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</si>
  <si>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</si>
  <si>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</si>
  <si>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</si>
  <si>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</si>
  <si>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</si>
  <si>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</si>
  <si>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</si>
  <si>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</si>
  <si>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</si>
  <si>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</si>
  <si>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</si>
  <si>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</si>
  <si>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</si>
  <si>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</si>
  <si>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</si>
  <si>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</si>
  <si>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</si>
  <si>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</si>
  <si>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</si>
  <si>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</si>
  <si>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</si>
  <si>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</si>
  <si>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</si>
  <si>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</si>
  <si>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</si>
  <si>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</si>
  <si>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</si>
  <si>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</si>
  <si>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</si>
  <si>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</si>
  <si>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</si>
  <si>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</si>
  <si>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</si>
  <si>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</si>
  <si>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</si>
  <si>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</si>
  <si>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</si>
  <si>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</si>
  <si>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</si>
  <si>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</si>
  <si>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</si>
  <si>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</si>
  <si>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</si>
  <si>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</si>
  <si>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</si>
  <si>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</si>
  <si>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</si>
  <si>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</si>
  <si>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</si>
  <si>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</si>
  <si>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</si>
  <si>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</si>
  <si>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</si>
  <si>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</si>
  <si>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</si>
  <si>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</si>
  <si>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</si>
  <si>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</si>
  <si>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</si>
  <si>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</si>
  <si>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</si>
  <si>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</si>
  <si>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</si>
  <si>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</si>
  <si>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</si>
  <si>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</si>
  <si>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</si>
  <si>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</si>
  <si>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</si>
  <si>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</si>
  <si>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</si>
  <si>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</si>
  <si>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</si>
  <si>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</si>
  <si>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</si>
  <si>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</si>
  <si>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</si>
  <si>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</si>
  <si>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</si>
  <si>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</si>
  <si>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</si>
  <si>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</si>
  <si>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</si>
  <si>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</si>
  <si>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</si>
  <si>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</si>
  <si>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</si>
  <si>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</si>
  <si>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</si>
  <si>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</si>
  <si>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</si>
  <si>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</si>
  <si>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</si>
  <si>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</si>
  <si>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</si>
  <si>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</si>
  <si>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</si>
  <si>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</si>
  <si>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</si>
  <si>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</si>
  <si>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</si>
  <si>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</si>
  <si>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</si>
  <si>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</si>
  <si>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</si>
  <si>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</si>
  <si>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</si>
  <si>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</si>
  <si>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</si>
  <si>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</si>
  <si>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</si>
  <si>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</si>
  <si>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</si>
  <si>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</si>
  <si>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</si>
  <si>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</si>
  <si>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</si>
  <si>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</si>
  <si>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</si>
  <si>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</si>
  <si>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</si>
  <si>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</si>
  <si>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</si>
  <si>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</si>
  <si>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</si>
  <si>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</si>
  <si>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</si>
  <si>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</si>
  <si>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</si>
  <si>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</si>
  <si>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</si>
  <si>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</si>
  <si>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</si>
  <si>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</si>
  <si>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</si>
  <si>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</si>
  <si>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</si>
  <si>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</si>
  <si>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</si>
  <si>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</si>
  <si>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</si>
  <si>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</si>
  <si>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</si>
  <si>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</si>
  <si>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</si>
  <si>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</si>
  <si>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</si>
  <si>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</si>
  <si>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</si>
  <si>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</si>
  <si>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</si>
  <si>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</si>
  <si>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</si>
  <si>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</si>
  <si>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</si>
  <si>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</si>
  <si>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</si>
  <si>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</si>
  <si>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</si>
  <si>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</si>
  <si>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</si>
  <si>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</si>
  <si>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</si>
  <si>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</si>
  <si>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</si>
  <si>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</si>
  <si>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</si>
  <si>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</si>
  <si>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</si>
  <si>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</si>
  <si>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</si>
  <si>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</si>
  <si>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</si>
  <si>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</si>
  <si>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</si>
  <si>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</si>
  <si>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</si>
  <si>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</si>
  <si>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</si>
  <si>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</si>
  <si>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</si>
  <si>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</si>
  <si>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</si>
  <si>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</si>
  <si>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</si>
  <si>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</si>
  <si>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</si>
  <si>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</si>
  <si>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</si>
  <si>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</si>
  <si>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</si>
  <si>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</si>
  <si>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</si>
  <si>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</si>
  <si>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</si>
  <si>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</si>
  <si>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</si>
  <si>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</si>
  <si>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</si>
  <si>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</si>
  <si>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</si>
  <si>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</si>
  <si>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</si>
  <si>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</si>
  <si>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</si>
  <si>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</si>
  <si>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</si>
  <si>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</si>
  <si>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</si>
  <si>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</si>
  <si>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</si>
  <si>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</si>
  <si>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</si>
  <si>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</si>
  <si>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</si>
  <si>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</si>
  <si>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</si>
  <si>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</si>
  <si>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</si>
  <si>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</si>
  <si>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</si>
  <si>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</si>
  <si>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</si>
  <si>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</si>
  <si>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</si>
  <si>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</si>
  <si>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</si>
  <si>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</si>
  <si>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</si>
  <si>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</si>
  <si>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</si>
  <si>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</si>
  <si>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</si>
  <si>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</si>
  <si>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</si>
  <si>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</si>
  <si>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</si>
  <si>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</si>
  <si>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</si>
  <si>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</si>
  <si>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</si>
  <si>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</si>
  <si>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</si>
  <si>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</si>
  <si>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</si>
  <si>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</si>
  <si>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</si>
  <si>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</si>
  <si>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</si>
  <si>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</si>
  <si>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</si>
  <si>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</si>
  <si>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</si>
  <si>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</si>
  <si>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</si>
  <si>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</si>
  <si>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</si>
  <si>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</si>
  <si>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</si>
  <si>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</si>
  <si>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</si>
  <si>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</si>
  <si>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</si>
  <si>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</si>
  <si>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</si>
  <si>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</si>
  <si>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</si>
  <si>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</si>
  <si>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</si>
  <si>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</si>
  <si>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</si>
  <si>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</si>
  <si>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</si>
  <si>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</si>
  <si>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</si>
  <si>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</si>
  <si>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</si>
  <si>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</si>
  <si>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</si>
  <si>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</si>
  <si>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</si>
  <si>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</si>
  <si>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</si>
  <si>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</si>
  <si>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</si>
  <si>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</si>
  <si>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</si>
  <si>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</si>
  <si>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</si>
  <si>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</si>
  <si>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</si>
  <si>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</si>
  <si>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</si>
  <si>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</si>
  <si>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</si>
  <si>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</si>
  <si>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</si>
  <si>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</si>
  <si>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</si>
  <si>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</si>
  <si>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</si>
  <si>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</si>
  <si>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</si>
  <si>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</si>
  <si>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</si>
  <si>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</si>
  <si>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</si>
  <si>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</si>
  <si>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</si>
  <si>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</si>
  <si>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</si>
  <si>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</si>
  <si>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</si>
  <si>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</si>
  <si>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</si>
  <si>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</si>
  <si>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</si>
  <si>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</si>
  <si>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</si>
  <si>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</si>
  <si>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</si>
  <si>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</si>
  <si>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</si>
  <si>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</si>
  <si>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</si>
  <si>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</si>
  <si>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</si>
  <si>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</si>
  <si>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</si>
  <si>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</si>
  <si>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</si>
  <si>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</si>
  <si>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</si>
  <si>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</si>
  <si>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</si>
  <si>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</si>
  <si>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</si>
  <si>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</si>
  <si>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</si>
  <si>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</si>
  <si>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</si>
  <si>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</si>
  <si>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</si>
  <si>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</si>
  <si>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</si>
  <si>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</si>
  <si>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</si>
  <si>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</si>
  <si>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</si>
  <si>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</si>
  <si>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</si>
  <si>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</si>
  <si>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</si>
  <si>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</si>
  <si>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</si>
  <si>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</si>
  <si>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</si>
  <si>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</si>
  <si>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</si>
  <si>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</si>
  <si>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</si>
  <si>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</si>
  <si>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</si>
  <si>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</si>
  <si>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</si>
  <si>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</si>
  <si>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</si>
  <si>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</si>
  <si>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</si>
  <si>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</si>
  <si>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</si>
  <si>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</si>
  <si>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</si>
  <si>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</si>
  <si>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</si>
  <si>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</si>
  <si>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</si>
  <si>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</si>
  <si>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</si>
  <si>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</si>
  <si>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</si>
  <si>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</si>
  <si>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</si>
  <si>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</si>
  <si>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</si>
  <si>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</si>
  <si>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</si>
  <si>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</si>
  <si>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</si>
  <si>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</si>
  <si>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</si>
  <si>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</si>
  <si>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</si>
  <si>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</si>
  <si>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</si>
  <si>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</si>
  <si>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</si>
  <si>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</si>
  <si>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</si>
  <si>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</si>
  <si>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</si>
  <si>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</si>
  <si>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</si>
  <si>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</si>
  <si>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</si>
  <si>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</si>
  <si>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</si>
  <si>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</si>
  <si>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</si>
  <si>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</si>
  <si>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</si>
  <si>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</si>
  <si>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</si>
  <si>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</si>
  <si>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</si>
  <si>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</si>
  <si>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</si>
  <si>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</si>
  <si>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</si>
  <si>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</si>
  <si>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</si>
  <si>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</si>
  <si>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</si>
  <si>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</si>
  <si>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</si>
  <si>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</si>
  <si>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</si>
  <si>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</si>
  <si>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</si>
  <si>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</si>
  <si>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</si>
  <si>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</si>
  <si>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</si>
  <si>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</si>
  <si>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</si>
  <si>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</si>
  <si>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</si>
  <si>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</si>
  <si>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</si>
  <si>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</si>
  <si>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</si>
  <si>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</si>
  <si>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</si>
  <si>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</si>
  <si>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</si>
  <si>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</si>
  <si>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</si>
  <si>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</si>
  <si>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</si>
  <si>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</si>
  <si>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</si>
  <si>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</si>
  <si>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</si>
  <si>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</si>
  <si>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</si>
  <si>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</si>
  <si>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</si>
  <si>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</si>
  <si>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</si>
  <si>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</si>
  <si>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</si>
  <si>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</si>
  <si>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</si>
  <si>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</si>
  <si>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</si>
  <si>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</si>
  <si>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</si>
  <si>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</si>
  <si>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</si>
  <si>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</si>
  <si>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</si>
  <si>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</si>
  <si>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</si>
  <si>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</si>
  <si>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</si>
  <si>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</si>
  <si>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</si>
  <si>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</si>
  <si>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</si>
  <si>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</si>
  <si>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</si>
  <si>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</si>
  <si>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</si>
  <si>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</si>
  <si>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</si>
  <si>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</si>
  <si>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</si>
  <si>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</si>
  <si>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</si>
  <si>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</si>
  <si>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</si>
  <si>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</si>
  <si>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</si>
  <si>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</si>
  <si>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</si>
  <si>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</si>
  <si>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</si>
  <si>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</si>
  <si>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</si>
  <si>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</si>
  <si>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</si>
  <si>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</si>
  <si>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</si>
  <si>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</si>
  <si>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</si>
  <si>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</si>
  <si>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</si>
  <si>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</si>
  <si>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</si>
  <si>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</si>
  <si>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</si>
  <si>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</si>
  <si>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</si>
  <si>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</si>
  <si>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</si>
  <si>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</si>
  <si>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</si>
  <si>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</si>
  <si>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</si>
  <si>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</si>
  <si>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</si>
  <si>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</si>
  <si>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</si>
  <si>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</si>
  <si>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</si>
  <si>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</si>
  <si>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</si>
  <si>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</si>
  <si>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</si>
  <si>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</si>
  <si>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</si>
  <si>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</si>
  <si>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</si>
  <si>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</si>
  <si>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</si>
  <si>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</si>
  <si>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</si>
  <si>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</si>
  <si>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</si>
  <si>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</si>
  <si>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</si>
  <si>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</si>
  <si>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</si>
  <si>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</si>
  <si>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</si>
  <si>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</si>
  <si>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</si>
  <si>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</si>
  <si>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</si>
  <si>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</si>
  <si>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</si>
  <si>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</si>
  <si>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</si>
  <si>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</si>
  <si>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</si>
  <si>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</si>
  <si>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</si>
  <si>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</si>
  <si>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</si>
  <si>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</si>
  <si>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</si>
  <si>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</si>
  <si>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</si>
  <si>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</si>
  <si>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</si>
  <si>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</si>
  <si>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</si>
  <si>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</si>
  <si>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</si>
  <si>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</si>
  <si>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</si>
  <si>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</si>
  <si>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</si>
  <si>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</si>
  <si>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</si>
  <si>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</si>
  <si>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</si>
  <si>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</si>
  <si>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</si>
  <si>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</si>
  <si>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</si>
  <si>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</si>
  <si>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</si>
  <si>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</si>
  <si>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</si>
  <si>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</si>
  <si>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</si>
  <si>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</si>
  <si>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</si>
  <si>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</si>
  <si>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</si>
  <si>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</si>
  <si>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</si>
  <si>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</si>
  <si>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</si>
  <si>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</si>
  <si>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</si>
  <si>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</si>
  <si>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</si>
  <si>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</si>
  <si>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</si>
  <si>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</si>
  <si>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</si>
  <si>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</si>
  <si>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</si>
  <si>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</si>
  <si>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</si>
  <si>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</si>
  <si>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</si>
  <si>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</si>
  <si>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</si>
  <si>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</si>
  <si>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</si>
  <si>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</si>
  <si>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</si>
  <si>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</si>
  <si>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</si>
  <si>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</si>
  <si>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</si>
  <si>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</si>
  <si>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</si>
  <si>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</si>
  <si>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</si>
  <si>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</si>
  <si>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</si>
  <si>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</si>
  <si>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</si>
  <si>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</si>
  <si>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</si>
  <si>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</si>
  <si>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</si>
  <si>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</si>
  <si>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</si>
  <si>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</si>
  <si>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</si>
  <si>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</si>
  <si>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</si>
  <si>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</si>
  <si>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</si>
  <si>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</si>
  <si>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</si>
  <si>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</si>
  <si>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</si>
  <si>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</si>
  <si>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</si>
  <si>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</si>
  <si>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</si>
  <si>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</si>
  <si>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</si>
  <si>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</si>
  <si>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</si>
  <si>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</si>
  <si>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</si>
  <si>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</si>
  <si>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</si>
  <si>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</si>
  <si>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</si>
  <si>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</si>
  <si>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</si>
  <si>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</si>
  <si>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</si>
  <si>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</si>
  <si>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</si>
  <si>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</si>
  <si>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</si>
  <si>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</si>
  <si>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</si>
  <si>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</si>
  <si>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</si>
  <si>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</si>
  <si>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</si>
  <si>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</si>
  <si>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</si>
  <si>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</si>
  <si>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</si>
  <si>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</si>
  <si>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</si>
  <si>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</si>
  <si>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</si>
  <si>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</si>
  <si>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</si>
  <si>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</si>
  <si>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</si>
  <si>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</si>
  <si>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</si>
  <si>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</si>
  <si>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</si>
  <si>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</si>
  <si>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</si>
  <si>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</si>
  <si>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</si>
  <si>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</si>
  <si>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</si>
  <si>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</si>
  <si>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</si>
  <si>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</si>
  <si>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</si>
  <si>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</si>
  <si>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</si>
  <si>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</si>
  <si>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</si>
  <si>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</si>
  <si>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</si>
  <si>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</si>
  <si>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</si>
  <si>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</si>
  <si>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</si>
  <si>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</si>
  <si>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</si>
  <si>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</si>
  <si>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</si>
  <si>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</si>
  <si>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</si>
  <si>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</si>
  <si>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</si>
  <si>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</si>
  <si>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</si>
  <si>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</si>
  <si>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</si>
  <si>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</si>
  <si>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</si>
  <si>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</si>
  <si>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</si>
  <si>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</si>
  <si>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</si>
  <si>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</si>
  <si>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</si>
  <si>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</si>
  <si>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</si>
  <si>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</si>
  <si>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</si>
  <si>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</si>
  <si>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</si>
  <si>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</si>
  <si>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</si>
  <si>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</si>
  <si>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</si>
  <si>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</si>
  <si>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</si>
  <si>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</si>
  <si>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</si>
  <si>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</si>
  <si>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</si>
  <si>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</si>
  <si>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</si>
  <si>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</si>
  <si>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</si>
  <si>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</si>
  <si>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</si>
  <si>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</si>
  <si>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</si>
  <si>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</si>
  <si>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</si>
  <si>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</si>
  <si>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</si>
  <si>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</si>
  <si>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</si>
  <si>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</si>
  <si>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</si>
  <si>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</si>
  <si>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</si>
  <si>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</si>
  <si>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</si>
  <si>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</si>
  <si>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</si>
  <si>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</si>
  <si>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</si>
  <si>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</si>
  <si>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</si>
  <si>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</si>
  <si>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</si>
  <si>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</si>
  <si>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</si>
  <si>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</si>
  <si>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</si>
  <si>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</si>
  <si>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</si>
  <si>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</si>
  <si>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</si>
  <si>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</si>
  <si>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</si>
  <si>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</si>
  <si>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</si>
  <si>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</si>
  <si>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</si>
  <si>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</si>
  <si>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</si>
  <si>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</si>
  <si>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</si>
  <si>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</si>
  <si>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</si>
  <si>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</si>
  <si>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</si>
  <si>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</si>
  <si>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</si>
  <si>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</si>
  <si>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</si>
  <si>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</si>
  <si>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</si>
  <si>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</si>
  <si>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</si>
  <si>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</si>
  <si>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</si>
  <si>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</si>
  <si>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</si>
  <si>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</si>
  <si>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</si>
  <si>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</si>
  <si>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</si>
  <si>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</si>
  <si>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</si>
  <si>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</si>
  <si>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</si>
  <si>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</si>
  <si>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</si>
  <si>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</si>
  <si>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</si>
  <si>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</si>
  <si>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</si>
  <si>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</si>
  <si>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</si>
  <si>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</si>
  <si>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</si>
  <si>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</si>
  <si>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</si>
  <si>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</si>
  <si>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</si>
  <si>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</si>
  <si>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</si>
  <si>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</si>
  <si>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</si>
  <si>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</si>
  <si>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</si>
  <si>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</si>
  <si>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</si>
  <si>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</si>
  <si>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</si>
  <si>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</si>
  <si>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</si>
  <si>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</si>
  <si>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</si>
  <si>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</si>
  <si>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</si>
  <si>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</si>
  <si>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</si>
  <si>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</si>
  <si>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</si>
  <si>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</si>
  <si>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</si>
  <si>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</si>
  <si>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</si>
  <si>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</si>
  <si>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</si>
  <si>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</si>
  <si>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</si>
  <si>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</si>
  <si>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</si>
  <si>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</si>
  <si>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</si>
  <si>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</si>
  <si>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</si>
  <si>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</si>
  <si>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</si>
  <si>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</si>
  <si>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</si>
  <si>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</si>
  <si>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</si>
  <si>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</si>
  <si>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</si>
  <si>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</si>
  <si>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</si>
  <si>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</si>
  <si>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</si>
  <si>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</si>
  <si>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</si>
  <si>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</si>
  <si>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</si>
  <si>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</si>
  <si>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</si>
  <si>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</si>
  <si>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</si>
  <si>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</si>
  <si>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</si>
  <si>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</si>
  <si>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</si>
  <si>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</si>
  <si>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</si>
  <si>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</si>
  <si>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</si>
  <si>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</si>
  <si>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</si>
  <si>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</si>
  <si>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</si>
  <si>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</si>
  <si>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</si>
  <si>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</si>
  <si>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</si>
  <si>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</si>
  <si>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</si>
  <si>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</si>
  <si>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</si>
  <si>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</si>
  <si>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</si>
  <si>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</si>
  <si>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</si>
  <si>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</si>
  <si>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</si>
  <si>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</si>
  <si>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</si>
  <si>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</si>
  <si>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</si>
  <si>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</si>
  <si>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</si>
  <si>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</si>
  <si>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</si>
  <si>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</si>
  <si>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</si>
  <si>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</si>
  <si>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</si>
  <si>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</si>
  <si>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</si>
  <si>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</si>
  <si>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</si>
  <si>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</si>
  <si>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</si>
  <si>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</si>
  <si>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</si>
  <si>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</si>
  <si>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</si>
  <si>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</si>
  <si>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</si>
  <si>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</si>
  <si>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</si>
  <si>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</si>
  <si>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</si>
  <si>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</si>
  <si>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</si>
  <si>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</si>
  <si>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</si>
  <si>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</si>
  <si>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</si>
  <si>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</si>
  <si>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</si>
  <si>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</si>
  <si>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</si>
  <si>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</si>
  <si>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</si>
  <si>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</si>
  <si>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</si>
  <si>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</si>
  <si>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</si>
  <si>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</si>
  <si>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</si>
  <si>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</si>
  <si>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</si>
  <si>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</si>
  <si>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</si>
  <si>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</si>
  <si>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</si>
  <si>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</si>
  <si>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</si>
  <si>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</si>
  <si>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</si>
  <si>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</si>
  <si>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</si>
  <si>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</si>
  <si>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</si>
  <si>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</si>
  <si>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</si>
  <si>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</si>
  <si>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</si>
  <si>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</si>
  <si>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</si>
  <si>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</si>
  <si>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</si>
  <si>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</si>
  <si>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</si>
  <si>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</si>
  <si>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</si>
  <si>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</si>
  <si>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</si>
  <si>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</si>
  <si>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</si>
  <si>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</si>
  <si>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</si>
  <si>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</si>
  <si>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</si>
  <si>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</si>
  <si>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</si>
  <si>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</si>
  <si>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</si>
  <si>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</si>
  <si>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</si>
  <si>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</si>
  <si>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</si>
  <si>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</si>
  <si>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</si>
  <si>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</si>
  <si>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</si>
  <si>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</si>
  <si>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</si>
  <si>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</si>
  <si>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</si>
  <si>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</si>
  <si>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</si>
  <si>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</si>
  <si>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</si>
  <si>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</si>
  <si>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</si>
  <si>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</si>
  <si>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</si>
  <si>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</si>
  <si>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</si>
  <si>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</si>
  <si>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</si>
  <si>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</si>
  <si>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</si>
  <si>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</si>
  <si>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</si>
  <si>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</si>
  <si>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</si>
  <si>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</si>
  <si>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</si>
  <si>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</si>
  <si>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</si>
  <si>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</si>
  <si>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</si>
  <si>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</si>
  <si>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</si>
  <si>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</si>
  <si>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</si>
  <si>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</si>
  <si>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</si>
  <si>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</si>
  <si>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</si>
  <si>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</si>
  <si>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</si>
  <si>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</si>
  <si>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</si>
  <si>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</si>
  <si>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</si>
  <si>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</si>
  <si>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</si>
  <si>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</si>
  <si>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</si>
  <si>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</si>
  <si>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</si>
  <si>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</si>
  <si>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</si>
  <si>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</si>
  <si>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</si>
  <si>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</si>
  <si>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</si>
  <si>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</si>
  <si>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</si>
  <si>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</si>
  <si>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</si>
  <si>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</si>
  <si>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</si>
  <si>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</si>
  <si>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</si>
  <si>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</si>
  <si>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</si>
  <si>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</si>
  <si>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</si>
  <si>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</si>
  <si>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</si>
  <si>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</si>
  <si>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</si>
  <si>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</si>
  <si>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</si>
  <si>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</si>
  <si>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</si>
  <si>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</si>
  <si>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</si>
  <si>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</si>
  <si>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</si>
  <si>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</si>
  <si>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</si>
  <si>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</si>
  <si>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</si>
  <si>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</si>
  <si>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</si>
  <si>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</si>
  <si>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</si>
  <si>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</si>
  <si>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</si>
  <si>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</si>
  <si>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</si>
  <si>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</si>
  <si>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</si>
  <si>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</si>
  <si>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</si>
  <si>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</si>
  <si>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</si>
  <si>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</si>
  <si>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</si>
  <si>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</si>
  <si>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</si>
  <si>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</si>
  <si>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</si>
  <si>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</si>
  <si>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</si>
  <si>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</si>
  <si>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</si>
  <si>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</si>
  <si>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</si>
  <si>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</si>
  <si>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</si>
  <si>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</si>
  <si>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</si>
  <si>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</si>
  <si>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</si>
  <si>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</si>
  <si>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</si>
  <si>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</si>
  <si>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</si>
  <si>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</si>
  <si>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</si>
  <si>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</si>
  <si>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</si>
  <si>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</si>
  <si>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</si>
  <si>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</si>
  <si>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</si>
  <si>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</si>
  <si>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</si>
  <si>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</si>
  <si>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</si>
  <si>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</si>
  <si>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</si>
  <si>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</si>
  <si>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</si>
  <si>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</si>
  <si>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</si>
  <si>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</si>
  <si>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</si>
  <si>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</si>
  <si>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</si>
  <si>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</si>
  <si>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</si>
  <si>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</si>
  <si>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</si>
  <si>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</si>
  <si>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</si>
  <si>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</si>
  <si>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</si>
  <si>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</si>
  <si>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</si>
  <si>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</si>
  <si>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</si>
  <si>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</si>
  <si>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</si>
  <si>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</si>
  <si>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</si>
  <si>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</si>
  <si>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</si>
  <si>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</si>
  <si>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</si>
  <si>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</si>
  <si>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</si>
  <si>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</si>
  <si>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</si>
  <si>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</si>
  <si>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</si>
  <si>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</si>
  <si>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</si>
  <si>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</si>
  <si>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</si>
  <si>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</si>
  <si>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</si>
  <si>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</si>
  <si>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</si>
  <si>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</si>
  <si>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</si>
  <si>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</si>
  <si>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</si>
  <si>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</si>
  <si>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</si>
  <si>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</si>
  <si>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</si>
  <si>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</si>
  <si>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</si>
  <si>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</si>
  <si>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</si>
  <si>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</si>
  <si>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</si>
  <si>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</si>
  <si>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</si>
  <si>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</si>
  <si>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</si>
  <si>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</si>
  <si>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</si>
  <si>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</si>
  <si>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</si>
  <si>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</si>
  <si>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</si>
  <si>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</si>
  <si>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</si>
  <si>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</si>
  <si>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</si>
  <si>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</si>
  <si>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</si>
  <si>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</si>
  <si>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</si>
  <si>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</si>
  <si>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</si>
  <si>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</si>
  <si>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</si>
  <si>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</si>
  <si>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</si>
  <si>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</si>
  <si>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</si>
  <si>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</si>
  <si>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</si>
  <si>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</si>
  <si>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</si>
  <si>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</si>
  <si>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</si>
  <si>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</si>
  <si>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</si>
  <si>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</si>
  <si>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</si>
  <si>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</si>
  <si>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</si>
  <si>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</si>
  <si>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</si>
  <si>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</si>
  <si>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</si>
  <si>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</si>
  <si>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</si>
  <si>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</si>
  <si>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</si>
  <si>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</si>
  <si>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</si>
  <si>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</si>
  <si>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</si>
  <si>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</si>
  <si>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</si>
  <si>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</si>
  <si>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</si>
  <si>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</si>
  <si>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</si>
  <si>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</si>
  <si>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</si>
  <si>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</si>
  <si>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</si>
  <si>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</si>
  <si>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</si>
  <si>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</si>
  <si>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</si>
  <si>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</si>
  <si>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</si>
  <si>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</si>
  <si>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</si>
  <si>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</si>
  <si>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</si>
  <si>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</si>
  <si>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</si>
  <si>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</si>
  <si>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</si>
  <si>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</si>
  <si>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</si>
  <si>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</si>
  <si>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</si>
  <si>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</si>
  <si>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</si>
  <si>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</si>
  <si>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</si>
  <si>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</si>
  <si>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</si>
  <si>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</si>
  <si>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</si>
  <si>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</si>
  <si>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</si>
  <si>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</si>
  <si>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</si>
  <si>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</si>
  <si>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</si>
  <si>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</si>
  <si>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</si>
  <si>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</si>
  <si>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</si>
  <si>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</si>
  <si>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</si>
  <si>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</si>
  <si>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</si>
  <si>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</si>
  <si>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</si>
  <si>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</si>
  <si>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</si>
  <si>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</si>
  <si>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</si>
  <si>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</si>
  <si>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</si>
  <si>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</si>
  <si>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</si>
  <si>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</si>
  <si>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</si>
  <si>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</si>
  <si>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</si>
  <si>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</si>
  <si>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</si>
  <si>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</si>
  <si>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</si>
  <si>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</si>
  <si>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</si>
  <si>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</si>
  <si>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</si>
  <si>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</si>
  <si>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</si>
  <si>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</si>
  <si>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</si>
  <si>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</si>
  <si>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</si>
  <si>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</si>
  <si>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</si>
  <si>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</si>
  <si>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</si>
  <si>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</si>
  <si>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</si>
  <si>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</si>
  <si>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</si>
  <si>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</si>
  <si>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</si>
  <si>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</si>
  <si>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</si>
  <si>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</si>
  <si>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</si>
  <si>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</si>
  <si>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</si>
  <si>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</si>
  <si>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</si>
  <si>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</si>
  <si>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</si>
  <si>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</si>
  <si>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</si>
  <si>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</si>
  <si>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</si>
  <si>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</si>
  <si>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</si>
  <si>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</si>
  <si>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</si>
  <si>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</si>
  <si>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</si>
  <si>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</si>
  <si>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</si>
  <si>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</si>
  <si>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</si>
  <si>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</si>
  <si>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</si>
  <si>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</si>
  <si>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</si>
  <si>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</si>
  <si>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</si>
  <si>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</si>
  <si>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</si>
  <si>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</si>
  <si>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</si>
  <si>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</si>
  <si>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</si>
  <si>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</si>
  <si>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</si>
  <si>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</si>
  <si>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</si>
  <si>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</si>
  <si>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</si>
  <si>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</si>
  <si>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</si>
  <si>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</si>
  <si>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</si>
  <si>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</si>
  <si>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</si>
  <si>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</si>
  <si>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</si>
  <si>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</si>
  <si>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</si>
  <si>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</si>
  <si>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</si>
  <si>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</si>
  <si>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</si>
  <si>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</si>
  <si>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</si>
  <si>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</si>
  <si>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</si>
  <si>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</si>
  <si>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</si>
  <si>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</si>
  <si>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</si>
  <si>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</si>
  <si>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</si>
  <si>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</si>
  <si>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</si>
  <si>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</si>
  <si>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</si>
  <si>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</si>
  <si>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</si>
  <si>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</si>
  <si>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</si>
  <si>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</si>
  <si>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</si>
  <si>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</si>
  <si>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</si>
  <si>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</si>
  <si>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</si>
  <si>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</si>
  <si>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</si>
  <si>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</si>
  <si>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</si>
  <si>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</si>
  <si>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</si>
  <si>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</si>
  <si>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</si>
  <si>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</si>
  <si>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</si>
  <si>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</si>
  <si>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</si>
  <si>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</si>
  <si>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</si>
  <si>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</si>
  <si>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</si>
  <si>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</si>
  <si>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</si>
  <si>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</si>
  <si>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</si>
  <si>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</si>
  <si>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</si>
  <si>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</si>
  <si>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</si>
  <si>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</si>
  <si>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</si>
  <si>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</si>
  <si>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</si>
  <si>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</si>
  <si>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</si>
  <si>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</si>
  <si>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</si>
  <si>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</si>
  <si>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</si>
  <si>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</si>
  <si>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</si>
  <si>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</si>
  <si>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</si>
  <si>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</si>
  <si>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</si>
  <si>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</si>
  <si>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</si>
  <si>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</si>
  <si>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</si>
  <si>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</si>
  <si>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</si>
  <si>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</si>
  <si>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</si>
  <si>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</si>
  <si>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</si>
  <si>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</si>
  <si>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</si>
  <si>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</si>
  <si>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</si>
  <si>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</si>
  <si>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</si>
  <si>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</si>
  <si>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</si>
  <si>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</si>
  <si>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</si>
  <si>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</si>
  <si>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</si>
  <si>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</si>
  <si>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</si>
  <si>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</si>
  <si>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</si>
  <si>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</si>
  <si>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</si>
  <si>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</si>
  <si>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</si>
  <si>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</si>
  <si>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</si>
  <si>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</si>
  <si>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</si>
  <si>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</si>
  <si>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</si>
  <si>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</si>
  <si>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</si>
  <si>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</si>
  <si>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</si>
  <si>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</si>
  <si>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</si>
  <si>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</si>
  <si>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</si>
  <si>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</si>
  <si>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</si>
  <si>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</si>
  <si>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</si>
  <si>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</si>
  <si>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</si>
  <si>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</si>
  <si>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</si>
  <si>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</si>
  <si>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</si>
  <si>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</si>
  <si>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</si>
  <si>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</si>
  <si>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</si>
  <si>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</si>
  <si>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</si>
  <si>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</si>
  <si>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</si>
  <si>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</si>
  <si>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</si>
  <si>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</si>
  <si>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</si>
  <si>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</si>
  <si>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</si>
  <si>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</si>
  <si>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</si>
  <si>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</si>
  <si>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</si>
  <si>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</si>
  <si>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</si>
  <si>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</si>
  <si>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</si>
  <si>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</si>
  <si>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</si>
  <si>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</si>
  <si>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</si>
  <si>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</si>
  <si>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</si>
  <si>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</si>
  <si>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</si>
  <si>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</si>
  <si>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</si>
  <si>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</si>
  <si>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</si>
  <si>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</si>
  <si>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</si>
  <si>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</si>
  <si>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</si>
  <si>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</si>
  <si>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</si>
  <si>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</si>
  <si>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</si>
  <si>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</si>
  <si>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</si>
  <si>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</si>
  <si>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</si>
  <si>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</si>
  <si>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</si>
  <si>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</si>
  <si>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</si>
  <si>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</si>
  <si>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</si>
  <si>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</si>
  <si>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</si>
  <si>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</si>
  <si>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</si>
  <si>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</si>
  <si>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</si>
  <si>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</si>
  <si>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</si>
  <si>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</si>
  <si>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</si>
  <si>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</si>
  <si>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</si>
  <si>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</si>
  <si>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</si>
  <si>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</si>
  <si>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</si>
  <si>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</si>
  <si>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</si>
  <si>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</si>
  <si>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</si>
  <si>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</si>
  <si>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</si>
  <si>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</si>
  <si>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</si>
  <si>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</si>
  <si>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</si>
  <si>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</si>
  <si>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</si>
  <si>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</si>
  <si>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</si>
  <si>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</si>
  <si>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</si>
  <si>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</si>
  <si>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</si>
  <si>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</si>
  <si>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</si>
  <si>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</si>
  <si>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</si>
  <si>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</si>
  <si>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</si>
  <si>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</si>
  <si>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</si>
  <si>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</si>
  <si>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</si>
  <si>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</si>
  <si>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</si>
  <si>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</si>
  <si>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</si>
  <si>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</si>
  <si>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</si>
  <si>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</si>
  <si>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</si>
  <si>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</si>
  <si>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</si>
  <si>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</si>
  <si>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</si>
  <si>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</si>
  <si>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</si>
  <si>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</si>
  <si>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</si>
  <si>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</si>
  <si>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</si>
  <si>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</si>
  <si>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</si>
  <si>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</si>
  <si>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</si>
  <si>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</si>
  <si>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</si>
  <si>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</si>
  <si>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</si>
  <si>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</si>
  <si>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</si>
  <si>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</si>
  <si>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</si>
  <si>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</si>
  <si>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</si>
  <si>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</si>
  <si>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</si>
  <si>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</si>
  <si>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</si>
  <si>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</si>
  <si>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</si>
  <si>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</si>
  <si>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</si>
  <si>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</si>
  <si>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</si>
  <si>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</si>
  <si>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</si>
  <si>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</si>
  <si>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</si>
  <si>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</si>
  <si>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</si>
  <si>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</si>
  <si>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</si>
  <si>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</si>
  <si>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</si>
  <si>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</si>
  <si>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</si>
  <si>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</si>
  <si>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</si>
  <si>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</si>
  <si>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</si>
  <si>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</si>
  <si>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</si>
  <si>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</si>
  <si>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</si>
  <si>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</si>
  <si>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</si>
  <si>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</si>
  <si>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</si>
  <si>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</si>
  <si>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</si>
  <si>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</si>
  <si>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</si>
  <si>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</si>
  <si>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</si>
  <si>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</si>
  <si>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</si>
  <si>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</si>
  <si>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</si>
  <si>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</si>
  <si>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</si>
  <si>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</si>
  <si>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</si>
  <si>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</si>
  <si>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</si>
  <si>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</si>
  <si>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</si>
  <si>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</si>
  <si>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</si>
  <si>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</si>
  <si>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</si>
  <si>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</si>
  <si>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</si>
  <si>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</si>
  <si>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</si>
  <si>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</si>
  <si>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</si>
  <si>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</si>
  <si>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</si>
  <si>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</si>
  <si>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</si>
  <si>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</si>
  <si>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</si>
  <si>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</si>
  <si>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</si>
  <si>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</si>
  <si>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</si>
  <si>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</si>
  <si>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</si>
  <si>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</si>
  <si>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</si>
  <si>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</si>
  <si>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</si>
  <si>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</si>
  <si>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</si>
  <si>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</si>
  <si>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</si>
  <si>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</si>
  <si>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</si>
  <si>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</si>
  <si>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</si>
  <si>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</si>
  <si>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</si>
  <si>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</si>
  <si>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</si>
  <si>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</si>
  <si>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</si>
  <si>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</si>
  <si>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</si>
  <si>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</si>
  <si>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</si>
  <si>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</si>
  <si>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</si>
  <si>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</si>
  <si>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</si>
  <si>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</si>
  <si>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</si>
  <si>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</si>
  <si>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</si>
  <si>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</si>
  <si>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</si>
  <si>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</si>
  <si>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</si>
  <si>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</si>
  <si>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</si>
  <si>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</si>
  <si>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</si>
  <si>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</si>
  <si>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</si>
  <si>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</si>
  <si>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</si>
  <si>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</si>
  <si>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</si>
  <si>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</si>
  <si>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</si>
  <si>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</si>
  <si>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</si>
  <si>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</si>
  <si>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</si>
  <si>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</si>
  <si>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</si>
  <si>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</si>
  <si>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</si>
  <si>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</si>
  <si>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</si>
  <si>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</si>
  <si>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</si>
  <si>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</si>
  <si>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</si>
  <si>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</si>
  <si>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</si>
  <si>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</si>
  <si>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</si>
  <si>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</si>
  <si>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</si>
  <si>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</si>
  <si>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</si>
  <si>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</si>
  <si>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</si>
  <si>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</si>
  <si>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</si>
  <si>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</si>
  <si>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</si>
  <si>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</si>
  <si>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</si>
  <si>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</si>
  <si>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</si>
  <si>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</si>
  <si>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</si>
  <si>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</si>
  <si>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</si>
  <si>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</si>
  <si>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</si>
  <si>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</si>
  <si>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</si>
  <si>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</si>
  <si>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</si>
  <si>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</si>
  <si>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</si>
  <si>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</si>
  <si>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</si>
  <si>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</si>
  <si>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</si>
  <si>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</si>
  <si>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</si>
  <si>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</si>
  <si>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</si>
  <si>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</si>
  <si>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</si>
  <si>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</si>
  <si>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</si>
  <si>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</si>
  <si>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</si>
  <si>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</si>
  <si>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</si>
  <si>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</si>
  <si>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</si>
  <si>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</si>
  <si>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</si>
  <si>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</si>
  <si>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</si>
  <si>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</si>
  <si>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</si>
  <si>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</si>
  <si>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</si>
  <si>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</si>
  <si>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</si>
  <si>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</si>
  <si>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</si>
  <si>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</si>
  <si>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</si>
  <si>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</si>
  <si>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</si>
  <si>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</si>
  <si>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</si>
  <si>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</si>
  <si>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</si>
  <si>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</si>
  <si>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</si>
  <si>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</si>
  <si>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</si>
  <si>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</si>
  <si>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</si>
  <si>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</si>
  <si>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</si>
  <si>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</si>
  <si>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</si>
  <si>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</si>
  <si>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</si>
  <si>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</si>
  <si>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</si>
  <si>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</si>
  <si>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</si>
  <si>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</si>
  <si>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</si>
  <si>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</si>
  <si>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</si>
  <si>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</si>
  <si>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</si>
  <si>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</si>
  <si>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</si>
  <si>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</si>
  <si>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</si>
  <si>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</si>
  <si>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</si>
  <si>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</si>
  <si>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</si>
  <si>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</si>
  <si>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</si>
  <si>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</si>
  <si>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</si>
  <si>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</si>
  <si>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</si>
  <si>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</si>
  <si>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</si>
  <si>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</si>
  <si>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</si>
  <si>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</si>
  <si>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</si>
  <si>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</si>
  <si>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</si>
  <si>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</si>
  <si>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</si>
  <si>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</si>
  <si>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</si>
  <si>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</si>
  <si>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</si>
  <si>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</si>
  <si>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</si>
  <si>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</si>
  <si>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</si>
  <si>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</si>
  <si>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</si>
  <si>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</si>
  <si>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</si>
  <si>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</si>
  <si>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</si>
  <si>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</si>
  <si>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</si>
  <si>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</si>
  <si>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</si>
  <si>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</si>
  <si>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</si>
  <si>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</si>
  <si>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</si>
  <si>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</si>
  <si>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</si>
  <si>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</si>
  <si>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</si>
  <si>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</si>
  <si>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</si>
  <si>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</si>
  <si>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</si>
  <si>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</si>
  <si>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</si>
  <si>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</si>
  <si>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</si>
  <si>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</si>
  <si>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</si>
  <si>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</si>
  <si>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</si>
  <si>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</si>
  <si>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</si>
  <si>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</si>
  <si>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</si>
  <si>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</si>
  <si>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</si>
  <si>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</si>
  <si>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</si>
  <si>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</si>
  <si>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</si>
  <si>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</si>
  <si>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</si>
  <si>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</si>
  <si>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</si>
  <si>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</si>
  <si>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</si>
  <si>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</si>
  <si>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</si>
  <si>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</si>
  <si>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</si>
  <si>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</si>
  <si>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</si>
  <si>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</si>
  <si>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</si>
  <si>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</si>
  <si>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</si>
  <si>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</si>
  <si>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</si>
  <si>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</si>
  <si>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</si>
  <si>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</si>
  <si>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</si>
  <si>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</si>
  <si>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</si>
  <si>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</si>
  <si>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</si>
  <si>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</si>
  <si>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</si>
  <si>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</si>
  <si>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</si>
  <si>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</si>
  <si>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</si>
  <si>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</si>
  <si>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</si>
  <si>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</si>
  <si>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</si>
  <si>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</si>
  <si>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</si>
  <si>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</si>
  <si>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</si>
  <si>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</si>
  <si>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</si>
  <si>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</si>
  <si>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</si>
  <si>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</si>
  <si>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</si>
  <si>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</si>
  <si>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</si>
  <si>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</si>
  <si>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</si>
  <si>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</si>
  <si>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</si>
  <si>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</si>
  <si>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</si>
  <si>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</si>
  <si>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</si>
  <si>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</si>
  <si>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</si>
  <si>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</si>
  <si>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</si>
  <si>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</si>
  <si>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</si>
  <si>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</si>
  <si>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</si>
  <si>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</si>
  <si>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</si>
  <si>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</si>
  <si>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</si>
  <si>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</si>
  <si>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</si>
  <si>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</si>
  <si>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</si>
  <si>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</si>
  <si>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</si>
  <si>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</si>
  <si>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</si>
  <si>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</si>
  <si>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</si>
  <si>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</si>
  <si>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</si>
  <si>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</si>
  <si>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</si>
  <si>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</si>
  <si>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</si>
  <si>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</si>
  <si>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</si>
  <si>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</si>
  <si>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</si>
  <si>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</si>
  <si>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</si>
  <si>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</si>
  <si>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</si>
  <si>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</si>
  <si>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</si>
  <si>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</si>
  <si>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</si>
  <si>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</si>
  <si>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</si>
  <si>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</si>
  <si>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</si>
  <si>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</si>
  <si>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</si>
  <si>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</si>
  <si>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</si>
  <si>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</si>
  <si>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</si>
  <si>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</si>
  <si>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</si>
  <si>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</si>
  <si>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</si>
  <si>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</si>
  <si>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</si>
  <si>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</si>
  <si>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</si>
  <si>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</si>
  <si>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</si>
  <si>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</si>
  <si>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</si>
  <si>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</si>
  <si>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</si>
  <si>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</si>
  <si>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</si>
  <si>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</si>
  <si>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</si>
  <si>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</si>
  <si>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</si>
  <si>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</si>
  <si>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</si>
  <si>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</si>
  <si>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</si>
  <si>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</si>
  <si>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</si>
  <si>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</si>
  <si>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</si>
  <si>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</si>
  <si>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</si>
  <si>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</si>
  <si>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</si>
  <si>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</si>
  <si>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</si>
  <si>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</si>
  <si>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</si>
  <si>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</si>
  <si>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</si>
  <si>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</si>
  <si>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</si>
  <si>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</si>
  <si>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</si>
  <si>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</si>
  <si>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</si>
  <si>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</si>
  <si>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</si>
  <si>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</si>
  <si>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</si>
  <si>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</si>
  <si>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</si>
  <si>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</si>
  <si>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</si>
  <si>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</si>
  <si>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</si>
  <si>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</si>
  <si>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</si>
  <si>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</si>
  <si>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</si>
  <si>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</si>
  <si>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</si>
  <si>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</si>
  <si>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</si>
  <si>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</si>
  <si>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</si>
  <si>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</si>
  <si>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</si>
  <si>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</si>
  <si>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</si>
  <si>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</si>
  <si>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</si>
  <si>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</si>
  <si>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</si>
  <si>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</si>
  <si>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</si>
  <si>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</si>
  <si>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</si>
  <si>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</si>
  <si>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</si>
  <si>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</si>
  <si>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</si>
  <si>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</si>
  <si>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</si>
  <si>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</si>
  <si>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</si>
  <si>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</si>
  <si>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</si>
  <si>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</si>
  <si>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</si>
  <si>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</si>
  <si>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</si>
  <si>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</si>
  <si>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</si>
  <si>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</si>
  <si>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</si>
  <si>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</si>
  <si>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</si>
  <si>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</si>
  <si>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</si>
  <si>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</si>
  <si>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</si>
  <si>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</si>
  <si>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</si>
  <si>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</si>
  <si>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</si>
  <si>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</si>
  <si>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</si>
  <si>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</si>
  <si>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</si>
  <si>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</si>
  <si>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</si>
  <si>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</si>
  <si>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</si>
  <si>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</si>
  <si>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</si>
  <si>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</si>
  <si>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</si>
  <si>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</si>
  <si>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</si>
  <si>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</si>
  <si>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</si>
  <si>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</si>
  <si>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</si>
  <si>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</si>
  <si>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</si>
  <si>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</si>
  <si>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</si>
  <si>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</si>
  <si>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</si>
  <si>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</si>
  <si>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</si>
  <si>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</si>
  <si>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</si>
  <si>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</si>
  <si>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</si>
  <si>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</si>
  <si>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</si>
  <si>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</si>
  <si>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</si>
  <si>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</si>
  <si>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</si>
  <si>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</si>
  <si>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</si>
  <si>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</si>
  <si>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</si>
  <si>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</si>
  <si>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</si>
  <si>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</si>
  <si>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</si>
  <si>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</si>
  <si>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</si>
  <si>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</si>
  <si>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</si>
  <si>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</si>
  <si>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</si>
  <si>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</si>
  <si>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</si>
  <si>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</si>
  <si>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</si>
  <si>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</si>
  <si>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</si>
  <si>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</si>
  <si>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</si>
  <si>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</si>
  <si>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</si>
  <si>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</si>
  <si>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</si>
  <si>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</si>
  <si>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</si>
  <si>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</si>
  <si>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</si>
  <si>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</si>
  <si>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</si>
  <si>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</si>
  <si>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</si>
  <si>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</si>
  <si>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</si>
  <si>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</si>
  <si>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</si>
  <si>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</si>
  <si>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</si>
  <si>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</si>
  <si>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</si>
  <si>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</si>
  <si>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</si>
  <si>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</si>
  <si>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</si>
  <si>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</si>
  <si>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</si>
  <si>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</si>
  <si>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</si>
  <si>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</si>
  <si>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</si>
  <si>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</si>
  <si>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</si>
  <si>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</si>
  <si>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</si>
  <si>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</si>
  <si>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</si>
  <si>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</si>
  <si>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</si>
  <si>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</si>
  <si>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</si>
  <si>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</si>
  <si>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</si>
  <si>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</si>
  <si>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</si>
  <si>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</si>
  <si>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</si>
  <si>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</si>
  <si>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</si>
  <si>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</si>
  <si>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</si>
  <si>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</si>
  <si>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</si>
  <si>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</si>
  <si>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</si>
  <si>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</si>
  <si>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</si>
  <si>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</si>
  <si>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</si>
  <si>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</si>
  <si>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</si>
  <si>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</si>
  <si>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</si>
  <si>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</si>
  <si>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</si>
  <si>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</si>
  <si>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</si>
  <si>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</si>
  <si>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</si>
  <si>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</si>
  <si>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</si>
  <si>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</si>
  <si>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</si>
  <si>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</si>
  <si>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</si>
  <si>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</si>
  <si>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</si>
  <si>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</si>
  <si>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</si>
  <si>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</si>
  <si>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</si>
  <si>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</si>
  <si>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</si>
  <si>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</si>
  <si>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</si>
  <si>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</si>
  <si>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</si>
  <si>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</si>
  <si>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</si>
  <si>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</si>
  <si>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</si>
  <si>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</si>
  <si>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</si>
  <si>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</si>
  <si>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</si>
  <si>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</si>
  <si>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</si>
  <si>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</si>
  <si>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</si>
  <si>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</si>
  <si>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</si>
  <si>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</si>
  <si>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</si>
  <si>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</si>
  <si>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</si>
  <si>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</si>
  <si>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</si>
  <si>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</si>
  <si>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</si>
  <si>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</si>
  <si>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</si>
  <si>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</si>
  <si>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</si>
  <si>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</si>
  <si>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</si>
  <si>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</si>
  <si>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</si>
  <si>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</si>
  <si>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</si>
  <si>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</si>
  <si>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</si>
  <si>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</si>
  <si>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</si>
  <si>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</si>
  <si>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</si>
  <si>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</si>
  <si>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</si>
  <si>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</si>
  <si>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</si>
  <si>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</si>
  <si>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</si>
  <si>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</si>
  <si>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</si>
  <si>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</si>
  <si>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</si>
  <si>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</si>
  <si>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</si>
  <si>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</si>
  <si>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</si>
  <si>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</si>
  <si>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</si>
  <si>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</si>
  <si>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</si>
  <si>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</si>
  <si>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</si>
  <si>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</si>
  <si>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</si>
  <si>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</si>
  <si>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</si>
  <si>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</si>
  <si>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</si>
  <si>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</si>
  <si>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</si>
  <si>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</si>
  <si>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</si>
  <si>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</si>
  <si>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</si>
  <si>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</si>
  <si>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</si>
  <si>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</si>
  <si>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</si>
  <si>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</si>
  <si>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</si>
  <si>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</si>
  <si>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</si>
  <si>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</si>
  <si>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</si>
  <si>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</si>
  <si>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</si>
  <si>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</si>
  <si>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</si>
  <si>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</si>
  <si>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</si>
  <si>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</si>
  <si>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</si>
  <si>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</si>
  <si>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</si>
  <si>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</si>
  <si>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</si>
  <si>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</si>
  <si>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</si>
  <si>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</si>
  <si>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</si>
  <si>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</si>
  <si>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</si>
  <si>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</si>
  <si>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</si>
  <si>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</si>
  <si>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</si>
  <si>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</si>
  <si>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</si>
  <si>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</si>
  <si>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</si>
  <si>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</si>
  <si>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</si>
  <si>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</si>
  <si>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</si>
  <si>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</si>
  <si>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</si>
  <si>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</si>
  <si>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</si>
  <si>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</si>
  <si>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</si>
  <si>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</si>
  <si>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</si>
  <si>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</si>
  <si>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</si>
  <si>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</si>
  <si>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</si>
  <si>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</si>
  <si>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</si>
  <si>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</si>
  <si>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</si>
  <si>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</si>
  <si>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</si>
  <si>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</si>
  <si>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</si>
  <si>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</si>
  <si>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</si>
  <si>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</si>
  <si>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</si>
  <si>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</si>
  <si>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</si>
  <si>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</si>
  <si>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</si>
  <si>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</si>
  <si>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</si>
  <si>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</si>
  <si>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</si>
  <si>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</si>
  <si>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</si>
  <si>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</si>
  <si>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</si>
  <si>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</si>
  <si>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</si>
  <si>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</si>
  <si>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</si>
  <si>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</si>
  <si>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</si>
  <si>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</si>
  <si>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</si>
  <si>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</si>
  <si>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</si>
  <si>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</si>
  <si>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</si>
  <si>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</si>
  <si>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</si>
  <si>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</si>
  <si>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</si>
  <si>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</si>
  <si>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</si>
  <si>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</si>
  <si>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</si>
  <si>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</si>
  <si>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</si>
  <si>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</si>
  <si>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</si>
  <si>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</si>
  <si>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</si>
  <si>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</si>
  <si>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</si>
  <si>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</si>
  <si>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</si>
  <si>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</si>
  <si>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</si>
  <si>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</si>
  <si>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</si>
  <si>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</si>
  <si>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</si>
  <si>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</si>
  <si>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</si>
  <si>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</si>
  <si>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</si>
  <si>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</si>
  <si>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</si>
  <si>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</si>
  <si>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</si>
  <si>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</si>
  <si>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</si>
  <si>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</si>
  <si>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</si>
  <si>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</si>
  <si>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</si>
  <si>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</si>
  <si>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</si>
  <si>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</si>
  <si>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</si>
  <si>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</si>
  <si>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</si>
  <si>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</si>
  <si>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</si>
  <si>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</si>
  <si>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</si>
  <si>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</si>
  <si>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</si>
  <si>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</si>
  <si>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</si>
  <si>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</si>
  <si>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</si>
  <si>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</si>
  <si>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</si>
  <si>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</si>
  <si>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</si>
  <si>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</si>
  <si>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</si>
  <si>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</si>
  <si>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</si>
  <si>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</si>
  <si>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</si>
  <si>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</si>
  <si>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</si>
  <si>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</si>
  <si>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</si>
  <si>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</si>
  <si>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</si>
  <si>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</si>
  <si>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</si>
  <si>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</si>
  <si>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</si>
  <si>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</si>
  <si>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</si>
  <si>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</si>
  <si>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</si>
  <si>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</si>
  <si>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</si>
  <si>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</si>
  <si>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</si>
  <si>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</si>
  <si>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</si>
  <si>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</si>
  <si>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</si>
  <si>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</si>
  <si>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</si>
  <si>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</si>
  <si>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</si>
  <si>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</si>
  <si>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</si>
  <si>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</si>
  <si>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</si>
  <si>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</si>
  <si>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</si>
  <si>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</si>
  <si>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</si>
  <si>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</si>
  <si>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</si>
  <si>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</si>
  <si>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</si>
  <si>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</si>
  <si>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</si>
  <si>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</si>
  <si>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</si>
  <si>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</si>
  <si>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</si>
  <si>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</si>
  <si>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</si>
  <si>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</si>
  <si>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</si>
  <si>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</si>
  <si>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</si>
  <si>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</si>
  <si>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</si>
  <si>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</si>
  <si>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</si>
  <si>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</si>
  <si>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</si>
  <si>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</si>
  <si>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</si>
  <si>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</si>
  <si>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</si>
  <si>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</si>
  <si>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</si>
  <si>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</si>
  <si>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</si>
  <si>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</si>
  <si>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</si>
  <si>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</si>
  <si>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</si>
  <si>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</si>
  <si>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</si>
  <si>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</si>
  <si>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</si>
  <si>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</si>
  <si>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</si>
  <si>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</si>
  <si>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</si>
  <si>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</si>
  <si>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</si>
  <si>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</si>
  <si>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</si>
  <si>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</si>
  <si>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</si>
  <si>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</si>
  <si>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</si>
  <si>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</si>
  <si>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</si>
  <si>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</si>
  <si>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</si>
  <si>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</si>
  <si>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</si>
  <si>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</si>
  <si>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</si>
  <si>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</si>
  <si>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</si>
  <si>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</si>
  <si>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</si>
  <si>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</si>
  <si>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</si>
  <si>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</si>
  <si>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</si>
  <si>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</si>
  <si>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</si>
  <si>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</si>
  <si>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</si>
  <si>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</si>
  <si>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</si>
  <si>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</si>
  <si>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</si>
  <si>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</si>
  <si>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</si>
  <si>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</si>
  <si>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</si>
  <si>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</si>
  <si>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</si>
  <si>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</si>
  <si>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</si>
  <si>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</si>
  <si>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</si>
  <si>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</si>
  <si>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</si>
  <si>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</si>
  <si>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</si>
  <si>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</si>
  <si>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</si>
  <si>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</si>
  <si>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</si>
  <si>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</si>
  <si>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</si>
  <si>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</si>
  <si>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</si>
  <si>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</si>
  <si>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</si>
  <si>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</si>
  <si>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</si>
  <si>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</si>
  <si>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</si>
  <si>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</si>
  <si>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</si>
  <si>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</si>
  <si>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</si>
  <si>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</si>
  <si>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</si>
  <si>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</si>
  <si>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</si>
  <si>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</si>
  <si>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</si>
  <si>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</si>
  <si>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</si>
  <si>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</si>
  <si>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</si>
  <si>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</si>
  <si>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</si>
  <si>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</si>
  <si>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</si>
  <si>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</si>
  <si>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</si>
  <si>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</si>
  <si>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</si>
  <si>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</si>
  <si>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</si>
  <si>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</si>
  <si>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</si>
  <si>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</si>
  <si>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</si>
  <si>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</si>
  <si>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</si>
  <si>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</si>
  <si>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</si>
  <si>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</si>
  <si>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</si>
  <si>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</si>
  <si>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</si>
  <si>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</si>
  <si>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</si>
  <si>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</si>
  <si>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</si>
  <si>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</si>
  <si>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</si>
  <si>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</si>
  <si>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</si>
  <si>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</si>
  <si>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</si>
  <si>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</si>
  <si>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</si>
  <si>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</si>
  <si>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</si>
  <si>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</si>
  <si>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</si>
  <si>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</si>
  <si>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</si>
  <si>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</si>
  <si>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</si>
  <si>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</si>
  <si>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</si>
  <si>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</si>
  <si>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</si>
  <si>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</si>
  <si>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</si>
  <si>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</si>
  <si>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</si>
  <si>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</si>
  <si>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</si>
  <si>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</si>
  <si>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</si>
  <si>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</si>
  <si>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</si>
  <si>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</si>
  <si>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</si>
  <si>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</si>
  <si>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</si>
  <si>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</si>
  <si>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</si>
  <si>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</si>
  <si>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</si>
  <si>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</si>
  <si>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</si>
  <si>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</si>
  <si>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</si>
  <si>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</si>
  <si>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</si>
  <si>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</si>
  <si>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</si>
  <si>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</si>
  <si>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</si>
  <si>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</si>
  <si>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</si>
  <si>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</si>
  <si>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</si>
  <si>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</si>
  <si>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</si>
  <si>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</si>
  <si>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</si>
  <si>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</si>
  <si>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</si>
  <si>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</si>
  <si>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</si>
  <si>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</si>
  <si>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</si>
  <si>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</si>
  <si>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</si>
  <si>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</si>
  <si>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</si>
  <si>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</si>
  <si>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</si>
  <si>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</si>
  <si>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</si>
  <si>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</si>
  <si>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</si>
  <si>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</si>
  <si>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</si>
  <si>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</si>
  <si>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</si>
  <si>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</si>
  <si>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</si>
  <si>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</si>
  <si>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</si>
  <si>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</si>
  <si>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</si>
  <si>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</si>
  <si>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</si>
  <si>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</si>
  <si>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</si>
  <si>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</si>
  <si>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</si>
  <si>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</si>
  <si>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</si>
  <si>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</si>
  <si>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</si>
  <si>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</si>
  <si>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</si>
  <si>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</si>
  <si>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</si>
  <si>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</si>
  <si>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</si>
  <si>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</si>
  <si>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</si>
  <si>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</si>
  <si>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</si>
  <si>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</si>
  <si>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</si>
  <si>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</si>
  <si>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</si>
  <si>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</si>
  <si>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</si>
  <si>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</si>
  <si>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</si>
  <si>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</si>
  <si>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</si>
  <si>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</si>
  <si>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</si>
  <si>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</si>
  <si>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</si>
  <si>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</si>
  <si>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</si>
  <si>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</si>
  <si>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</si>
  <si>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</si>
  <si>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</si>
  <si>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</si>
  <si>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</si>
  <si>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</si>
  <si>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</si>
  <si>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</si>
  <si>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</si>
  <si>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</si>
  <si>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</si>
  <si>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</si>
  <si>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</si>
  <si>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</si>
  <si>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</si>
  <si>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</si>
  <si>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</si>
  <si>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</si>
  <si>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</si>
  <si>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</si>
  <si>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</si>
  <si>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</si>
  <si>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</si>
  <si>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</si>
  <si>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</si>
  <si>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</si>
  <si>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</si>
  <si>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</si>
  <si>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</si>
  <si>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</si>
  <si>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</si>
  <si>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</si>
  <si>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</si>
  <si>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</si>
  <si>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</si>
  <si>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</si>
  <si>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</si>
  <si>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</si>
  <si>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</si>
  <si>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</si>
  <si>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</si>
  <si>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</si>
  <si>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</si>
  <si>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</si>
  <si>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</si>
  <si>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</si>
  <si>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</si>
  <si>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</si>
  <si>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</si>
  <si>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</si>
  <si>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</si>
  <si>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</si>
  <si>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</si>
  <si>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</si>
  <si>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</si>
  <si>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</si>
  <si>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</si>
  <si>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</si>
  <si>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</si>
  <si>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</si>
  <si>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</si>
  <si>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</si>
  <si>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</si>
  <si>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</si>
  <si>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</si>
  <si>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</si>
  <si>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</si>
  <si>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</si>
  <si>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</si>
  <si>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</si>
  <si>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</si>
  <si>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</si>
  <si>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</si>
  <si>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</si>
  <si>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</si>
  <si>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</si>
  <si>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</si>
  <si>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</si>
  <si>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</si>
  <si>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</si>
  <si>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</si>
  <si>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</si>
  <si>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</si>
  <si>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</si>
  <si>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</si>
  <si>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</si>
  <si>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</si>
  <si>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</si>
  <si>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</si>
  <si>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</si>
  <si>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</si>
  <si>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</si>
  <si>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</si>
  <si>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</si>
  <si>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</si>
  <si>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</si>
  <si>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</si>
  <si>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</si>
  <si>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</si>
  <si>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</si>
  <si>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</si>
  <si>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</si>
  <si>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</si>
  <si>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</si>
  <si>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</si>
  <si>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</si>
  <si>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</si>
  <si>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</si>
  <si>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</si>
  <si>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</si>
  <si>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</si>
  <si>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</si>
  <si>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</si>
  <si>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</si>
  <si>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</si>
  <si>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</si>
  <si>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</si>
  <si>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</si>
  <si>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</si>
  <si>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</si>
  <si>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</si>
  <si>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</si>
  <si>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</si>
  <si>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</si>
  <si>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</si>
  <si>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</si>
  <si>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</si>
  <si>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</si>
  <si>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</si>
  <si>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</si>
  <si>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</si>
  <si>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</si>
  <si>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</si>
  <si>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</si>
  <si>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</si>
  <si>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</si>
  <si>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</si>
  <si>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</si>
  <si>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</si>
  <si>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</si>
  <si>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</si>
  <si>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</si>
  <si>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</si>
  <si>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</si>
  <si>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</si>
  <si>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</si>
  <si>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</si>
  <si>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</si>
  <si>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</si>
  <si>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</si>
  <si>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</si>
  <si>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</si>
  <si>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</si>
  <si>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</si>
  <si>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</si>
  <si>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</si>
  <si>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</si>
  <si>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</si>
  <si>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</si>
  <si>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</si>
  <si>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</si>
  <si>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</si>
  <si>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</si>
  <si>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</si>
  <si>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</si>
  <si>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</si>
  <si>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</si>
  <si>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</si>
  <si>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</si>
  <si>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</si>
  <si>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</si>
  <si>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</si>
  <si>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</si>
  <si>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</si>
  <si>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</si>
  <si>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</si>
  <si>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</si>
  <si>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</si>
  <si>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</si>
  <si>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</si>
  <si>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</si>
  <si>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</si>
  <si>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</si>
  <si>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</si>
  <si>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</si>
  <si>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</si>
  <si>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</si>
  <si>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</si>
  <si>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</si>
  <si>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</si>
  <si>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</si>
  <si>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</si>
  <si>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</si>
  <si>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</si>
  <si>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</si>
  <si>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</si>
  <si>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</si>
  <si>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</si>
  <si>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</si>
  <si>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</si>
  <si>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</si>
  <si>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</si>
  <si>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</si>
  <si>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</si>
  <si>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</si>
  <si>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</si>
  <si>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</si>
  <si>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</si>
  <si>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</si>
  <si>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</si>
  <si>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</si>
  <si>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</si>
  <si>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</si>
  <si>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</si>
  <si>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</si>
  <si>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</si>
  <si>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</si>
  <si>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</si>
  <si>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</si>
  <si>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</si>
  <si>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</si>
  <si>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</si>
  <si>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</si>
  <si>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</si>
  <si>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</si>
  <si>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</si>
  <si>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</si>
  <si>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</si>
  <si>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</si>
  <si>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</si>
  <si>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</si>
  <si>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</si>
  <si>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</si>
  <si>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</si>
  <si>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</si>
  <si>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</si>
  <si>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</si>
  <si>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</si>
  <si>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</si>
  <si>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</si>
  <si>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</si>
  <si>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</si>
  <si>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</si>
  <si>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</si>
  <si>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</si>
  <si>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</si>
  <si>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</si>
  <si>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</si>
  <si>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</si>
  <si>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</si>
  <si>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</si>
  <si>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</si>
  <si>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</si>
  <si>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</si>
  <si>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</si>
  <si>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</si>
  <si>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</si>
  <si>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</si>
  <si>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</si>
  <si>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</si>
  <si>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</si>
  <si>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</si>
  <si>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</si>
  <si>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</si>
  <si>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</si>
  <si>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</si>
  <si>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</si>
  <si>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</si>
  <si>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</si>
  <si>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</si>
  <si>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</si>
  <si>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</si>
  <si>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</si>
  <si>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</si>
  <si>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</si>
  <si>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</si>
  <si>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</si>
  <si>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</si>
  <si>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</si>
  <si>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</si>
  <si>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</si>
  <si>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</si>
  <si>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</si>
  <si>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</si>
  <si>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</si>
  <si>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</si>
  <si>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</si>
  <si>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</si>
  <si>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</si>
  <si>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</si>
  <si>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</si>
  <si>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</si>
  <si>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</si>
  <si>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</si>
  <si>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</si>
  <si>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</si>
  <si>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</si>
  <si>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</si>
  <si>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</si>
  <si>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</si>
  <si>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</si>
  <si>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</si>
  <si>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</si>
  <si>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</si>
  <si>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</si>
  <si>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</si>
  <si>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</si>
  <si>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</si>
  <si>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</si>
  <si>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</si>
  <si>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</si>
  <si>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</si>
  <si>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</si>
  <si>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</si>
  <si>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</si>
  <si>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</si>
  <si>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</si>
  <si>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</si>
  <si>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</si>
  <si>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</si>
  <si>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</si>
  <si>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</si>
  <si>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</si>
  <si>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</si>
  <si>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</si>
  <si>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</si>
  <si>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</si>
  <si>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</si>
  <si>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</si>
  <si>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</si>
  <si>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</si>
  <si>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</si>
  <si>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</si>
  <si>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</si>
  <si>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</si>
  <si>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</si>
  <si>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</si>
  <si>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</si>
  <si>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</si>
  <si>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</si>
  <si>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</si>
  <si>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</si>
  <si>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</si>
  <si>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</si>
  <si>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</si>
  <si>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</si>
  <si>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</si>
  <si>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</si>
  <si>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</si>
  <si>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</si>
  <si>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</si>
  <si>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</si>
  <si>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</si>
  <si>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</si>
  <si>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</si>
  <si>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</si>
  <si>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</si>
  <si>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</si>
  <si>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</si>
  <si>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</si>
  <si>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</si>
  <si>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</si>
  <si>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</si>
  <si>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</si>
  <si>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</si>
  <si>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</si>
  <si>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</si>
  <si>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</si>
  <si>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</si>
  <si>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</si>
  <si>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</si>
  <si>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</si>
  <si>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</si>
  <si>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</si>
  <si>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</si>
  <si>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</si>
  <si>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</si>
  <si>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</si>
  <si>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</si>
  <si>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</si>
  <si>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</si>
  <si>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</si>
  <si>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</si>
  <si>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</si>
  <si>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</si>
  <si>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</si>
  <si>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</si>
  <si>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</si>
  <si>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</si>
  <si>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</si>
  <si>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</si>
  <si>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</si>
  <si>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</si>
  <si>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</si>
  <si>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</si>
  <si>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</si>
  <si>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</si>
  <si>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</si>
  <si>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</si>
  <si>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</si>
  <si>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</si>
  <si>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</si>
  <si>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</si>
  <si>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</si>
  <si>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</si>
  <si>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</si>
  <si>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</si>
  <si>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</si>
  <si>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</si>
  <si>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</si>
  <si>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</si>
  <si>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</si>
  <si>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</si>
  <si>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</si>
  <si>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</si>
  <si>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</si>
  <si>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</si>
  <si>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</si>
  <si>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</si>
  <si>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</si>
  <si>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</si>
  <si>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</si>
  <si>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</si>
  <si>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</si>
  <si>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</si>
  <si>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</si>
  <si>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</si>
  <si>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</si>
  <si>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</si>
  <si>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</si>
  <si>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</si>
  <si>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</si>
  <si>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</si>
  <si>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</si>
  <si>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</si>
  <si>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</si>
  <si>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</si>
  <si>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</si>
  <si>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</si>
  <si>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</si>
  <si>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</si>
  <si>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</si>
  <si>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</si>
  <si>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</si>
  <si>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</si>
  <si>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</si>
  <si>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</si>
  <si>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</si>
  <si>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</si>
  <si>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</si>
  <si>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</si>
  <si>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</si>
  <si>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</si>
  <si>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</si>
  <si>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</si>
  <si>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</si>
  <si>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</si>
  <si>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</si>
  <si>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</si>
  <si>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</si>
  <si>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</si>
  <si>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</si>
  <si>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</si>
  <si>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</si>
  <si>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</si>
  <si>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</si>
  <si>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</si>
  <si>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</si>
  <si>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</si>
  <si>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</si>
  <si>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</si>
  <si>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</si>
  <si>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</si>
  <si>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</si>
  <si>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</si>
  <si>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</si>
  <si>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</si>
  <si>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</si>
  <si>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</si>
  <si>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</si>
  <si>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</si>
  <si>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</si>
  <si>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</si>
  <si>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</si>
  <si>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</si>
  <si>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</si>
  <si>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</si>
  <si>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</si>
  <si>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</si>
  <si>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</si>
  <si>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</si>
  <si>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</si>
  <si>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</si>
  <si>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</si>
  <si>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</si>
  <si>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</si>
  <si>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</si>
  <si>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</si>
  <si>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</si>
  <si>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</si>
  <si>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</si>
  <si>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</si>
  <si>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</si>
  <si>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</si>
  <si>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</si>
  <si>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</si>
  <si>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</si>
  <si>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</si>
  <si>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</si>
  <si>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</si>
  <si>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</si>
  <si>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</si>
  <si>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</si>
  <si>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</si>
  <si>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</si>
  <si>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</si>
  <si>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</si>
  <si>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</si>
  <si>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</si>
  <si>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</si>
  <si>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</si>
  <si>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</si>
  <si>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</si>
  <si>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</si>
  <si>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</si>
  <si>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</si>
  <si>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</si>
  <si>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</si>
  <si>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</si>
  <si>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</si>
  <si>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</si>
  <si>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</si>
  <si>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</si>
  <si>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</si>
  <si>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</si>
  <si>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</si>
  <si>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</si>
  <si>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</si>
  <si>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</si>
  <si>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</si>
  <si>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</si>
  <si>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</si>
  <si>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</si>
  <si>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</si>
  <si>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</si>
  <si>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</si>
  <si>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</si>
  <si>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</si>
  <si>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</si>
  <si>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</si>
  <si>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</si>
  <si>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</si>
  <si>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</si>
  <si>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</si>
  <si>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</si>
  <si>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</si>
  <si>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</si>
  <si>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</si>
  <si>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</si>
  <si>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</si>
  <si>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</si>
  <si>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</si>
  <si>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</si>
  <si>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</si>
  <si>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</si>
  <si>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</si>
  <si>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</si>
  <si>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</si>
  <si>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</si>
  <si>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</si>
  <si>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</si>
  <si>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</si>
  <si>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</si>
  <si>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</si>
  <si>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</si>
  <si>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</si>
  <si>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</si>
  <si>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</si>
  <si>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</si>
  <si>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</si>
  <si>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</si>
  <si>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</si>
  <si>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</si>
  <si>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</si>
  <si>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</si>
  <si>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</si>
  <si>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</si>
  <si>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</si>
  <si>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</si>
  <si>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</si>
  <si>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</si>
  <si>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</si>
  <si>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</si>
  <si>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</si>
  <si>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</si>
  <si>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</si>
  <si>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</si>
  <si>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</si>
  <si>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</si>
  <si>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</si>
  <si>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</si>
  <si>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</si>
  <si>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</si>
  <si>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</si>
  <si>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</si>
  <si>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</si>
  <si>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</si>
  <si>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</si>
  <si>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</si>
  <si>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</si>
  <si>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</si>
  <si>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</si>
  <si>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</si>
  <si>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</si>
  <si>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</si>
  <si>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</si>
  <si>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</si>
  <si>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</si>
  <si>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</si>
  <si>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</si>
  <si>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</si>
  <si>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</si>
  <si>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</si>
  <si>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</si>
  <si>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</si>
  <si>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</si>
  <si>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</si>
  <si>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</si>
  <si>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</si>
  <si>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</si>
  <si>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</si>
  <si>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</si>
  <si>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</si>
  <si>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</si>
  <si>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</si>
  <si>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</si>
  <si>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</si>
  <si>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</si>
  <si>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</si>
  <si>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</si>
  <si>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</si>
  <si>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</si>
  <si>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</si>
  <si>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</si>
  <si>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</si>
  <si>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</si>
  <si>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</si>
  <si>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</si>
  <si>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</si>
  <si>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</si>
  <si>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</si>
  <si>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</si>
  <si>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</si>
  <si>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</si>
  <si>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</si>
  <si>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</si>
  <si>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</si>
  <si>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</si>
  <si>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</si>
  <si>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</si>
  <si>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</si>
  <si>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</si>
  <si>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</si>
  <si>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</si>
  <si>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</si>
  <si>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</si>
  <si>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</si>
  <si>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</si>
  <si>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</si>
  <si>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</si>
  <si>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</si>
  <si>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</si>
  <si>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</si>
  <si>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</si>
  <si>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</si>
  <si>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</si>
  <si>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</si>
  <si>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</si>
  <si>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</si>
  <si>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</si>
  <si>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</si>
  <si>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</si>
  <si>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</si>
  <si>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</si>
  <si>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</si>
  <si>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</si>
  <si>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</si>
  <si>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</si>
  <si>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</si>
  <si>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</si>
  <si>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</si>
  <si>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</si>
  <si>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</si>
  <si>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</si>
  <si>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</si>
  <si>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</si>
  <si>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</si>
  <si>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</si>
  <si>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</si>
  <si>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</si>
  <si>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</si>
  <si>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</si>
  <si>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</si>
  <si>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</si>
  <si>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</si>
  <si>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</si>
  <si>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</si>
  <si>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</si>
  <si>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</si>
  <si>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</si>
  <si>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</si>
  <si>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</si>
  <si>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</si>
  <si>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</si>
  <si>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</si>
  <si>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</si>
  <si>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</si>
  <si>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</si>
  <si>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</si>
  <si>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</si>
  <si>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</si>
  <si>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</si>
  <si>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</si>
  <si>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</si>
  <si>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</si>
  <si>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</si>
  <si>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</si>
  <si>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</si>
  <si>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</si>
  <si>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</si>
  <si>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</si>
  <si>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</si>
  <si>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</si>
  <si>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</si>
  <si>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</si>
  <si>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</si>
  <si>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</si>
  <si>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</si>
  <si>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</si>
  <si>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</si>
  <si>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</si>
  <si>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</si>
  <si>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</si>
  <si>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</si>
  <si>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</si>
  <si>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</si>
  <si>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</si>
  <si>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</si>
  <si>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</si>
  <si>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</si>
  <si>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</si>
  <si>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</si>
  <si>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</si>
  <si>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</si>
  <si>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</si>
  <si>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</si>
  <si>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</si>
  <si>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</si>
  <si>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</si>
  <si>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</si>
  <si>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</si>
  <si>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</si>
  <si>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</si>
  <si>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</si>
  <si>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</si>
  <si>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</si>
  <si>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</si>
  <si>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</si>
  <si>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</si>
  <si>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</si>
  <si>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</si>
  <si>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</si>
  <si>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</si>
  <si>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</si>
  <si>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</si>
  <si>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</si>
  <si>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</si>
  <si>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</si>
  <si>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</si>
  <si>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</si>
  <si>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</si>
  <si>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</si>
  <si>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</si>
  <si>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</si>
  <si>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</si>
  <si>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</si>
  <si>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</si>
  <si>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</si>
  <si>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</si>
  <si>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</si>
  <si>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</si>
  <si>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</si>
  <si>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</si>
  <si>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</si>
  <si>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</si>
  <si>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</si>
  <si>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</si>
  <si>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</si>
  <si>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</si>
  <si>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</si>
  <si>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</si>
  <si>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</si>
  <si>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</si>
  <si>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</si>
  <si>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</si>
  <si>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</si>
  <si>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</si>
  <si>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</si>
  <si>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</si>
  <si>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</si>
  <si>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</si>
  <si>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</si>
  <si>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</si>
  <si>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</si>
  <si>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</si>
  <si>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</si>
  <si>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</si>
  <si>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</si>
  <si>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</si>
  <si>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</si>
  <si>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</si>
  <si>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</si>
  <si>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</si>
  <si>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</si>
  <si>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</si>
  <si>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</si>
  <si>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</si>
  <si>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</si>
  <si>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</si>
  <si>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</si>
  <si>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</si>
  <si>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</si>
  <si>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</si>
  <si>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</si>
  <si>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</si>
  <si>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</si>
  <si>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</si>
  <si>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</si>
  <si>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</si>
  <si>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</si>
  <si>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</si>
  <si>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</si>
  <si>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</si>
  <si>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</si>
  <si>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</si>
  <si>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</si>
  <si>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</si>
  <si>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</si>
  <si>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</si>
  <si>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</si>
  <si>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</si>
  <si>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</si>
  <si>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</si>
  <si>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</si>
  <si>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</si>
  <si>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</si>
  <si>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</si>
  <si>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</si>
  <si>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</si>
  <si>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</si>
  <si>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</si>
  <si>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</si>
  <si>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</si>
  <si>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</si>
  <si>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</si>
  <si>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</si>
  <si>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</si>
  <si>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</si>
  <si>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</si>
  <si>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</si>
  <si>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</si>
  <si>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</si>
  <si>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</si>
  <si>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</si>
  <si>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</si>
  <si>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</si>
  <si>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</si>
  <si>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</si>
  <si>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</si>
  <si>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</si>
  <si>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</si>
  <si>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</si>
  <si>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</si>
  <si>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</si>
  <si>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</si>
  <si>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</si>
  <si>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</si>
  <si>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</si>
  <si>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</si>
  <si>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</si>
  <si>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</si>
  <si>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</si>
  <si>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</si>
  <si>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</si>
  <si>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</si>
  <si>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</si>
  <si>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</si>
  <si>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</si>
  <si>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</si>
  <si>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</si>
  <si>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</si>
  <si>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</si>
  <si>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</si>
  <si>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</si>
  <si>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</si>
  <si>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</si>
  <si>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</si>
  <si>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</si>
  <si>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</si>
  <si>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</si>
  <si>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</si>
  <si>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</si>
  <si>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</si>
  <si>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</si>
  <si>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</si>
  <si>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</si>
  <si>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</si>
  <si>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</si>
  <si>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</si>
  <si>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</si>
  <si>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</si>
  <si>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</si>
  <si>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</si>
  <si>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</si>
  <si>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</si>
  <si>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</si>
  <si>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</si>
  <si>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</si>
  <si>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</si>
  <si>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</si>
  <si>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</si>
  <si>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</si>
  <si>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</si>
  <si>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</si>
  <si>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</si>
  <si>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</si>
  <si>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</si>
  <si>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</si>
  <si>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</si>
  <si>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</si>
  <si>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</si>
  <si>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</si>
  <si>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</si>
  <si>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</si>
  <si>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</si>
  <si>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</si>
  <si>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</si>
  <si>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</si>
  <si>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</si>
  <si>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</si>
  <si>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</si>
  <si>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</si>
  <si>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</si>
  <si>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</si>
  <si>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</si>
  <si>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</si>
  <si>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</si>
  <si>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</si>
  <si>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</si>
  <si>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</si>
  <si>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</si>
  <si>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</si>
  <si>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</si>
  <si>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</si>
  <si>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</si>
  <si>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</si>
  <si>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</si>
  <si>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</si>
  <si>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</si>
  <si>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</si>
  <si>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</si>
  <si>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</si>
  <si>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</si>
  <si>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</si>
  <si>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</si>
  <si>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</si>
  <si>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</si>
  <si>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</si>
  <si>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</si>
  <si>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</si>
  <si>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</si>
  <si>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</si>
  <si>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</si>
  <si>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</si>
  <si>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</si>
  <si>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</si>
  <si>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</si>
  <si>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</si>
  <si>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</si>
  <si>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</si>
  <si>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</si>
  <si>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</si>
  <si>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</si>
  <si>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</si>
  <si>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</si>
  <si>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</si>
  <si>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</si>
  <si>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</si>
  <si>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</si>
  <si>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</si>
  <si>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</si>
  <si>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</si>
  <si>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</si>
  <si>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</si>
  <si>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</si>
  <si>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</si>
  <si>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</si>
  <si>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</si>
  <si>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</si>
  <si>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</si>
  <si>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</si>
  <si>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</si>
  <si>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</si>
  <si>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</si>
  <si>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</si>
  <si>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</si>
  <si>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</si>
  <si>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</si>
  <si>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</si>
  <si>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</si>
  <si>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</si>
  <si>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</si>
  <si>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</si>
  <si>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</si>
  <si>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</si>
  <si>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</si>
  <si>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</si>
  <si>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</si>
  <si>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</si>
  <si>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</si>
  <si>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</si>
  <si>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</si>
  <si>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</si>
  <si>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</si>
  <si>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</si>
  <si>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</si>
  <si>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</si>
  <si>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</si>
  <si>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</si>
  <si>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</si>
  <si>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</si>
  <si>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</si>
  <si>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</si>
  <si>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</si>
  <si>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</si>
  <si>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</si>
  <si>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</si>
  <si>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</si>
  <si>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</si>
  <si>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</si>
  <si>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</si>
  <si>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</si>
  <si>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</si>
  <si>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</si>
  <si>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</si>
  <si>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</si>
  <si>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</si>
  <si>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</si>
  <si>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</si>
  <si>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</si>
  <si>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</si>
  <si>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</si>
  <si>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</si>
  <si>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</si>
  <si>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</si>
  <si>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</si>
  <si>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</si>
  <si>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</si>
  <si>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</si>
  <si>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</si>
  <si>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</si>
  <si>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</si>
  <si>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</si>
  <si>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</si>
  <si>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</si>
  <si>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</si>
  <si>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</si>
  <si>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</si>
  <si>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</si>
  <si>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</si>
  <si>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</si>
  <si>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</si>
  <si>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</si>
  <si>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</si>
  <si>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</si>
  <si>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</si>
  <si>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</si>
  <si>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</si>
  <si>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</si>
  <si>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</si>
  <si>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</si>
  <si>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</si>
  <si>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</si>
  <si>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</si>
  <si>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</si>
  <si>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</si>
  <si>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</si>
  <si>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</si>
  <si>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</si>
  <si>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</si>
  <si>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</si>
  <si>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</si>
  <si>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</si>
  <si>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</si>
  <si>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</si>
  <si>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</si>
  <si>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</si>
  <si>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</si>
  <si>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</si>
  <si>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</si>
  <si>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</si>
  <si>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</si>
  <si>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</si>
  <si>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</si>
  <si>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</si>
  <si>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</si>
  <si>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</si>
  <si>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</si>
  <si>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</si>
  <si>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</si>
  <si>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</si>
  <si>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</si>
  <si>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</si>
  <si>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</si>
  <si>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</si>
  <si>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</si>
  <si>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</si>
  <si>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</si>
  <si>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</si>
  <si>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</si>
  <si>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</si>
  <si>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</si>
  <si>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</si>
  <si>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</si>
  <si>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</si>
  <si>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</si>
  <si>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</si>
  <si>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</si>
  <si>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</si>
  <si>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</si>
  <si>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</si>
  <si>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</si>
  <si>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</si>
  <si>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</si>
  <si>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</si>
  <si>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</si>
  <si>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</si>
  <si>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</si>
  <si>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</si>
  <si>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</si>
  <si>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</si>
  <si>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</si>
  <si>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</si>
  <si>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</si>
  <si>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</si>
  <si>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</si>
  <si>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</si>
  <si>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</si>
  <si>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</si>
  <si>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</si>
  <si>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</si>
  <si>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</si>
  <si>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</si>
  <si>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</si>
  <si>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</si>
  <si>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</si>
  <si>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</si>
  <si>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</si>
  <si>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</si>
  <si>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</si>
  <si>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</si>
  <si>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</si>
  <si>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</si>
  <si>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</si>
  <si>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</si>
  <si>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</si>
  <si>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</si>
  <si>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</si>
  <si>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</si>
  <si>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</si>
  <si>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</si>
  <si>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</si>
  <si>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</si>
  <si>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</si>
  <si>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</si>
  <si>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</si>
  <si>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</si>
  <si>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</si>
  <si>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</si>
  <si>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</si>
  <si>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</si>
  <si>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</si>
  <si>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</si>
  <si>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</si>
  <si>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</si>
  <si>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</si>
  <si>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</si>
  <si>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</si>
  <si>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</si>
  <si>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</si>
  <si>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</si>
  <si>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</si>
  <si>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</si>
  <si>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</si>
  <si>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</si>
  <si>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</si>
  <si>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</si>
  <si>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</si>
  <si>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</si>
  <si>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</si>
  <si>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</si>
  <si>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</si>
  <si>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</si>
  <si>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</si>
  <si>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</si>
  <si>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</si>
  <si>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</si>
  <si>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</si>
  <si>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</si>
  <si>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</si>
  <si>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</si>
  <si>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</si>
  <si>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</si>
  <si>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</si>
  <si>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</si>
  <si>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</si>
  <si>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</si>
  <si>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</si>
  <si>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</si>
  <si>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</si>
  <si>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</si>
  <si>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</si>
  <si>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</si>
  <si>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</si>
  <si>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</si>
  <si>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</si>
  <si>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</si>
  <si>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</si>
  <si>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</si>
  <si>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</si>
  <si>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</si>
  <si>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</si>
  <si>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</si>
  <si>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</si>
  <si>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</si>
  <si>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</si>
  <si>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</si>
  <si>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</si>
  <si>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</si>
  <si>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</si>
  <si>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</si>
  <si>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</si>
  <si>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</si>
  <si>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</si>
  <si>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</si>
  <si>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</si>
  <si>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</si>
  <si>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</si>
  <si>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</si>
  <si>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</si>
  <si>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</si>
  <si>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</si>
  <si>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</si>
  <si>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</si>
  <si>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</si>
  <si>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</si>
  <si>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</si>
  <si>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</si>
  <si>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</si>
  <si>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</si>
  <si>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</si>
  <si>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</si>
  <si>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</si>
  <si>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</si>
  <si>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</si>
  <si>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</si>
  <si>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</si>
  <si>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</si>
  <si>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</si>
  <si>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</si>
  <si>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</si>
  <si>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</si>
  <si>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</si>
  <si>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</si>
  <si>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</si>
  <si>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</si>
  <si>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</si>
  <si>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</si>
  <si>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</si>
  <si>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</si>
  <si>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</si>
  <si>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</si>
  <si>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</si>
  <si>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</si>
  <si>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</si>
  <si>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</si>
  <si>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</si>
  <si>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</si>
  <si>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</si>
  <si>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</si>
  <si>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</si>
  <si>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</si>
  <si>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</si>
  <si>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</si>
  <si>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</si>
  <si>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</si>
  <si>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</si>
  <si>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</si>
  <si>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</si>
  <si>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</si>
  <si>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</si>
  <si>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</si>
  <si>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</si>
  <si>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</si>
  <si>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</si>
  <si>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</si>
  <si>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</si>
  <si>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</si>
  <si>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</si>
  <si>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</si>
  <si>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</si>
  <si>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</si>
  <si>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</si>
  <si>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</si>
  <si>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</si>
  <si>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</si>
  <si>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</si>
  <si>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</si>
  <si>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</si>
  <si>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</si>
  <si>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</si>
  <si>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</si>
  <si>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</si>
  <si>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</si>
  <si>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</si>
  <si>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</si>
  <si>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</si>
  <si>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</si>
  <si>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</si>
  <si>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</si>
  <si>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</si>
  <si>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</si>
  <si>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</si>
  <si>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</si>
  <si>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</si>
  <si>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</si>
  <si>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</si>
  <si>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</si>
  <si>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</si>
  <si>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</si>
  <si>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</si>
  <si>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</si>
  <si>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</si>
  <si>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</si>
  <si>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</si>
  <si>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</si>
  <si>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</si>
  <si>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</si>
  <si>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</si>
  <si>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</si>
  <si>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</si>
  <si>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</si>
  <si>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</si>
  <si>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</si>
  <si>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</si>
  <si>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</si>
  <si>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</si>
  <si>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</si>
  <si>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</si>
  <si>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</si>
  <si>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</si>
  <si>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</si>
  <si>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</si>
  <si>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</si>
  <si>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</si>
  <si>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</si>
  <si>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</si>
  <si>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</si>
  <si>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</si>
  <si>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</si>
  <si>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</si>
  <si>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</si>
  <si>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</si>
  <si>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</si>
  <si>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</si>
  <si>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</si>
  <si>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</si>
  <si>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</si>
  <si>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</si>
  <si>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</si>
  <si>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</si>
  <si>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</si>
  <si>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</si>
  <si>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</si>
  <si>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</si>
  <si>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</si>
  <si>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</si>
  <si>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</si>
  <si>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</si>
  <si>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</si>
  <si>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</si>
  <si>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</si>
  <si>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</si>
  <si>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</si>
  <si>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</si>
  <si>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</si>
  <si>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</si>
  <si>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</si>
  <si>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</si>
  <si>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</si>
  <si>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</si>
  <si>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</si>
  <si>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</si>
  <si>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</si>
  <si>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</si>
  <si>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</si>
  <si>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</si>
  <si>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</si>
  <si>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</si>
  <si>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</si>
  <si>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</si>
  <si>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</si>
  <si>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</si>
  <si>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</si>
  <si>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</si>
  <si>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</si>
  <si>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</si>
  <si>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</si>
  <si>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</si>
  <si>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</si>
  <si>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</si>
  <si>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</si>
  <si>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</si>
  <si>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</si>
  <si>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</si>
  <si>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</si>
  <si>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</si>
  <si>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</si>
  <si>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</si>
  <si>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</si>
  <si>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</si>
  <si>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</si>
  <si>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</si>
  <si>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</si>
  <si>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</si>
  <si>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</si>
  <si>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</si>
  <si>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</si>
  <si>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</si>
  <si>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</si>
  <si>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</si>
  <si>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</si>
  <si>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</si>
  <si>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</si>
  <si>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</si>
  <si>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</si>
  <si>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</si>
  <si>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</si>
  <si>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</si>
  <si>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</si>
  <si>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</si>
  <si>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</si>
  <si>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</si>
  <si>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</si>
  <si>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</si>
  <si>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</si>
  <si>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</si>
  <si>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</si>
  <si>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</si>
  <si>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</si>
  <si>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</si>
  <si>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</si>
  <si>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</si>
  <si>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</si>
  <si>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</si>
  <si>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</si>
  <si>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</si>
  <si>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</si>
  <si>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</si>
  <si>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</si>
  <si>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</si>
  <si>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</si>
  <si>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</si>
  <si>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</si>
  <si>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</si>
  <si>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</si>
  <si>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</si>
  <si>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</si>
  <si>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</si>
  <si>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</si>
  <si>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</si>
  <si>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</si>
  <si>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</si>
  <si>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</si>
  <si>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</si>
  <si>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</si>
  <si>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</si>
  <si>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</si>
  <si>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</si>
  <si>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</si>
  <si>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</si>
  <si>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</si>
  <si>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</si>
  <si>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</si>
  <si>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</si>
  <si>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</si>
  <si>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</si>
  <si>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</si>
  <si>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</si>
  <si>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</si>
  <si>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</si>
  <si>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</si>
  <si>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</si>
  <si>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</si>
  <si>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</si>
  <si>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</si>
  <si>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</si>
  <si>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</si>
  <si>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</si>
  <si>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</si>
  <si>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</si>
  <si>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</si>
  <si>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</si>
  <si>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</si>
  <si>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</si>
  <si>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</si>
  <si>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</si>
  <si>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</si>
  <si>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</si>
  <si>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</si>
  <si>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</si>
  <si>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</si>
  <si>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</si>
  <si>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</si>
  <si>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</si>
  <si>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</si>
  <si>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</si>
  <si>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</si>
  <si>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</si>
  <si>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</si>
  <si>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</si>
  <si>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</si>
  <si>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</si>
  <si>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</si>
  <si>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</si>
  <si>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</si>
  <si>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</si>
  <si>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</si>
  <si>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</si>
  <si>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</si>
  <si>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</si>
  <si>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</si>
  <si>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</si>
  <si>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</si>
  <si>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</si>
  <si>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</si>
  <si>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</si>
  <si>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</si>
  <si>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</si>
  <si>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</si>
  <si>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</si>
  <si>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</si>
  <si>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</si>
  <si>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</si>
  <si>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</si>
  <si>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</si>
  <si>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</si>
  <si>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</si>
  <si>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</si>
  <si>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</si>
  <si>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</si>
  <si>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</si>
  <si>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</si>
  <si>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</si>
  <si>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</si>
  <si>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</si>
  <si>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</si>
  <si>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</si>
  <si>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</si>
  <si>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</si>
  <si>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</si>
  <si>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</si>
  <si>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</si>
  <si>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</si>
  <si>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</si>
  <si>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</si>
  <si>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</si>
  <si>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</si>
  <si>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</si>
  <si>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</si>
  <si>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</si>
  <si>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</si>
  <si>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</si>
  <si>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</si>
  <si>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</si>
  <si>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</si>
  <si>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</si>
  <si>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</si>
  <si>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</si>
  <si>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</si>
  <si>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</si>
  <si>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</si>
  <si>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</si>
  <si>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</si>
  <si>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</si>
  <si>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</si>
  <si>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</si>
  <si>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</si>
  <si>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</si>
  <si>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</si>
  <si>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</si>
  <si>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</si>
  <si>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</si>
  <si>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</si>
  <si>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</si>
  <si>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</si>
  <si>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</si>
  <si>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</si>
  <si>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</si>
  <si>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</si>
  <si>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</si>
  <si>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</si>
  <si>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</si>
  <si>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</si>
  <si>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</si>
  <si>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</si>
  <si>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</si>
  <si>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</si>
  <si>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</si>
  <si>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</si>
  <si>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</si>
  <si>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</si>
  <si>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</si>
  <si>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</si>
  <si>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</si>
  <si>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</si>
  <si>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</si>
  <si>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</si>
  <si>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</si>
  <si>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</si>
  <si>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</si>
  <si>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</si>
  <si>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</si>
  <si>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</si>
  <si>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</si>
  <si>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</si>
  <si>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</si>
  <si>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</si>
  <si>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</si>
  <si>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</si>
  <si>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</si>
  <si>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</si>
  <si>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</si>
  <si>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</si>
  <si>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</si>
  <si>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</si>
  <si>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</si>
  <si>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</si>
  <si>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</si>
  <si>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</si>
  <si>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</si>
  <si>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</si>
  <si>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</si>
  <si>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</si>
  <si>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</si>
  <si>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</si>
  <si>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</si>
  <si>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</si>
  <si>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</si>
  <si>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</si>
  <si>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</si>
  <si>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</si>
  <si>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</si>
  <si>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</si>
  <si>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</si>
  <si>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</si>
  <si>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</si>
  <si>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</si>
  <si>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</si>
  <si>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</si>
  <si>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</si>
  <si>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</si>
  <si>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</si>
  <si>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</si>
  <si>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</si>
  <si>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</si>
  <si>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</si>
  <si>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</si>
  <si>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</si>
  <si>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</si>
  <si>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</si>
  <si>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</si>
  <si>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</si>
  <si>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</si>
  <si>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</si>
  <si>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</si>
  <si>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</si>
  <si>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</si>
  <si>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</si>
  <si>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</si>
  <si>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</si>
  <si>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</si>
  <si>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</si>
  <si>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</si>
  <si>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</si>
  <si>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</si>
  <si>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</si>
  <si>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</si>
  <si>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</si>
  <si>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</si>
  <si>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</si>
  <si>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</si>
  <si>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</si>
  <si>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</si>
  <si>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</si>
  <si>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</si>
  <si>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</si>
  <si>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</si>
  <si>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</si>
  <si>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</si>
  <si>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</si>
  <si>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</si>
  <si>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</si>
  <si>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</si>
  <si>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</si>
  <si>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</si>
  <si>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</si>
  <si>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</si>
  <si>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</si>
  <si>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</si>
  <si>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</si>
  <si>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</si>
  <si>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</si>
  <si>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</si>
  <si>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</si>
  <si>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</si>
  <si>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</si>
  <si>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</si>
  <si>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</si>
  <si>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</si>
  <si>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</si>
  <si>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</si>
  <si>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</si>
  <si>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</si>
  <si>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</si>
  <si>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</si>
  <si>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</si>
  <si>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</si>
  <si>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</si>
  <si>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</si>
  <si>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</si>
  <si>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</si>
  <si>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</si>
  <si>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</si>
  <si>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</si>
  <si>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</si>
  <si>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</si>
  <si>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</si>
  <si>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</si>
  <si>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</si>
  <si>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</si>
  <si>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</si>
  <si>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</si>
  <si>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</si>
  <si>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</si>
  <si>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</si>
  <si>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</si>
  <si>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</si>
  <si>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</si>
  <si>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</si>
  <si>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</si>
  <si>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</si>
  <si>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</si>
  <si>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</si>
  <si>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</si>
  <si>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</si>
  <si>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</si>
  <si>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</si>
  <si>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</si>
  <si>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</si>
  <si>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</si>
  <si>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</si>
  <si>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</si>
  <si>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</si>
  <si>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</si>
  <si>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</si>
  <si>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</si>
  <si>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</si>
  <si>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</si>
  <si>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</si>
  <si>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</si>
  <si>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</si>
  <si>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</si>
  <si>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</si>
  <si>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</si>
  <si>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</si>
  <si>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</si>
  <si>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</si>
  <si>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</si>
  <si>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</si>
  <si>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</si>
  <si>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</si>
  <si>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</si>
  <si>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</si>
  <si>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</si>
  <si>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</si>
  <si>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</si>
  <si>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</si>
  <si>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</si>
  <si>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</si>
  <si>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</si>
  <si>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</si>
  <si>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</si>
  <si>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</si>
  <si>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</si>
  <si>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</si>
  <si>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</si>
  <si>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</si>
  <si>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</si>
  <si>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</si>
  <si>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</si>
  <si>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</si>
  <si>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</si>
  <si>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</si>
  <si>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</si>
  <si>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</si>
  <si>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</si>
  <si>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</si>
  <si>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</si>
  <si>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</si>
  <si>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</si>
  <si>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</si>
  <si>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</si>
  <si>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</si>
  <si>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</si>
  <si>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</si>
  <si>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</si>
  <si>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</si>
  <si>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</si>
  <si>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</si>
  <si>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</si>
  <si>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</si>
  <si>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</si>
  <si>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</si>
  <si>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</si>
  <si>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</si>
  <si>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</si>
  <si>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</si>
  <si>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</si>
  <si>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</si>
  <si>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</si>
  <si>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</si>
  <si>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</si>
  <si>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</si>
  <si>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</si>
  <si>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</si>
  <si>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</si>
  <si>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</si>
  <si>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</si>
  <si>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</si>
  <si>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</si>
  <si>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</si>
  <si>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</si>
  <si>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</si>
  <si>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</si>
  <si>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</si>
  <si>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</si>
  <si>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</si>
  <si>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</si>
  <si>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</si>
  <si>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</si>
  <si>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</si>
  <si>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</si>
  <si>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</si>
  <si>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</si>
  <si>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</si>
  <si>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</si>
  <si>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</si>
  <si>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</si>
  <si>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</si>
  <si>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</si>
  <si>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</si>
  <si>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</si>
  <si>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</si>
  <si>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</si>
  <si>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</si>
  <si>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</si>
  <si>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</si>
  <si>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</si>
  <si>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</si>
  <si>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</si>
  <si>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</si>
  <si>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</si>
  <si>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</si>
  <si>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</si>
  <si>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</si>
  <si>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</si>
  <si>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</si>
  <si>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</si>
  <si>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</si>
  <si>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</si>
  <si>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</si>
  <si>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</si>
  <si>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</si>
  <si>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</si>
  <si>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</si>
  <si>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</si>
  <si>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</si>
  <si>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</si>
  <si>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</si>
  <si>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</si>
  <si>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</si>
  <si>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</si>
  <si>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</si>
  <si>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</si>
  <si>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</si>
  <si>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</si>
  <si>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</si>
  <si>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</si>
  <si>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</si>
  <si>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</si>
  <si>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</si>
  <si>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</si>
  <si>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</si>
  <si>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</si>
  <si>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</si>
  <si>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</si>
  <si>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</si>
  <si>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</si>
  <si>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</si>
  <si>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</si>
  <si>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</si>
  <si>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</si>
  <si>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</si>
  <si>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</si>
  <si>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</si>
  <si>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</si>
  <si>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</si>
  <si>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</si>
  <si>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</si>
  <si>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</si>
  <si>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</si>
  <si>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</si>
  <si>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</si>
  <si>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</si>
  <si>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</si>
  <si>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</si>
  <si>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</si>
  <si>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</si>
  <si>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</si>
  <si>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</si>
  <si>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</si>
  <si>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</si>
  <si>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</si>
  <si>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</si>
  <si>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</si>
  <si>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</si>
  <si>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</si>
  <si>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</si>
  <si>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</si>
  <si>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</si>
  <si>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</si>
  <si>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</si>
  <si>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</si>
  <si>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</si>
  <si>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</si>
  <si>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</si>
  <si>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</si>
  <si>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</si>
  <si>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</si>
  <si>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</si>
  <si>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</si>
  <si>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</si>
  <si>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</si>
  <si>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</si>
  <si>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</si>
  <si>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</si>
  <si>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</si>
  <si>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</si>
  <si>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</si>
  <si>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</si>
  <si>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</si>
  <si>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</si>
  <si>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</si>
  <si>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</si>
  <si>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</si>
  <si>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</si>
  <si>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</si>
  <si>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</si>
  <si>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</si>
  <si>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</si>
  <si>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</si>
  <si>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</si>
  <si>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</si>
  <si>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</si>
  <si>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</si>
  <si>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</si>
  <si>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</si>
  <si>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</si>
  <si>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</si>
  <si>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</si>
  <si>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</si>
  <si>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</si>
  <si>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</si>
  <si>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</si>
  <si>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</si>
  <si>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</si>
  <si>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</si>
  <si>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</si>
  <si>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</si>
  <si>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</si>
  <si>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</si>
  <si>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</si>
  <si>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</si>
  <si>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</si>
  <si>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</si>
  <si>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</si>
  <si>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</si>
  <si>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</si>
  <si>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</si>
  <si>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</si>
  <si>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</si>
  <si>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</si>
  <si>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</si>
  <si>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</si>
  <si>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</si>
  <si>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</si>
  <si>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</si>
  <si>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</si>
  <si>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</si>
  <si>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</si>
  <si>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</si>
  <si>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</si>
  <si>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</si>
  <si>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</si>
  <si>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</si>
  <si>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</si>
  <si>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</si>
  <si>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</si>
  <si>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</si>
  <si>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</si>
  <si>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</si>
  <si>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</si>
  <si>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</si>
  <si>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</si>
  <si>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</si>
  <si>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</si>
  <si>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</si>
  <si>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</si>
  <si>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</si>
  <si>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</si>
  <si>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</si>
  <si>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</si>
  <si>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</si>
  <si>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</si>
  <si>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</si>
  <si>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</si>
  <si>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</si>
  <si>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</si>
  <si>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</si>
  <si>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</si>
  <si>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</si>
  <si>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</si>
  <si>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</si>
  <si>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</si>
  <si>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</si>
  <si>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</si>
  <si>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</si>
  <si>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</si>
  <si>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</si>
  <si>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</si>
  <si>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</si>
  <si>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</si>
  <si>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</si>
  <si>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</si>
  <si>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</si>
  <si>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</si>
  <si>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</si>
  <si>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</si>
  <si>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</si>
  <si>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</si>
  <si>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</si>
  <si>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</si>
  <si>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</si>
  <si>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</si>
  <si>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</si>
  <si>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</si>
  <si>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</si>
  <si>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</si>
  <si>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</si>
  <si>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</si>
  <si>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</si>
  <si>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</si>
  <si>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</si>
  <si>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</si>
  <si>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</si>
  <si>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</si>
  <si>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</si>
  <si>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</si>
  <si>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</si>
  <si>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</si>
  <si>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</si>
  <si>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</si>
  <si>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</si>
  <si>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</si>
  <si>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</si>
  <si>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</si>
  <si>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</si>
  <si>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</si>
  <si>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</si>
  <si>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</si>
  <si>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</si>
  <si>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</si>
  <si>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</si>
  <si>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</si>
  <si>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</si>
  <si>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</si>
  <si>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</si>
  <si>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</si>
  <si>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</si>
  <si>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</si>
  <si>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</si>
  <si>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</si>
  <si>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</si>
  <si>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</si>
  <si>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</si>
  <si>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</si>
  <si>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</si>
  <si>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</si>
  <si>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</si>
  <si>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</si>
  <si>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</si>
  <si>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</si>
  <si>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</si>
  <si>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</si>
  <si>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</si>
  <si>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</si>
  <si>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</si>
  <si>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</si>
  <si>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</si>
  <si>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</si>
  <si>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</si>
  <si>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</si>
  <si>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</si>
  <si>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</si>
  <si>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</si>
  <si>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</si>
  <si>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</si>
  <si>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</si>
  <si>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</si>
  <si>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</si>
  <si>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</si>
  <si>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</si>
  <si>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</si>
  <si>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</si>
  <si>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</si>
  <si>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</si>
  <si>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</si>
  <si>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</si>
  <si>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</si>
  <si>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</si>
  <si>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</si>
  <si>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</si>
  <si>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</si>
  <si>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</si>
  <si>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</si>
  <si>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</si>
  <si>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</si>
  <si>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</si>
  <si>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</si>
  <si>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</si>
  <si>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</si>
  <si>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</si>
  <si>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</si>
  <si>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</si>
  <si>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</si>
  <si>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</si>
  <si>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</si>
  <si>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</si>
  <si>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</si>
  <si>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</si>
  <si>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</si>
  <si>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</si>
  <si>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</si>
  <si>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</si>
  <si>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</si>
  <si>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</si>
  <si>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</si>
  <si>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</si>
  <si>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</si>
  <si>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</si>
  <si>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</si>
  <si>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</si>
  <si>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</si>
  <si>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</si>
  <si>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</si>
  <si>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</si>
  <si>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</si>
  <si>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</si>
  <si>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</si>
  <si>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</si>
  <si>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</si>
  <si>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</si>
  <si>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</si>
  <si>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</si>
  <si>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</si>
  <si>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</si>
  <si>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</si>
  <si>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</si>
  <si>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</si>
  <si>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</si>
  <si>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</si>
  <si>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</si>
  <si>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</si>
  <si>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</si>
  <si>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</si>
  <si>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</si>
  <si>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</si>
  <si>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</si>
  <si>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</si>
  <si>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</si>
  <si>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</si>
  <si>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</si>
  <si>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</si>
  <si>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</si>
  <si>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</si>
  <si>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</si>
  <si>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</si>
  <si>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</si>
  <si>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</si>
  <si>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</si>
  <si>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</si>
  <si>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</si>
  <si>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</si>
  <si>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</si>
  <si>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</si>
  <si>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</si>
  <si>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</si>
  <si>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</si>
  <si>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</si>
  <si>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</si>
  <si>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</si>
  <si>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</si>
  <si>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</si>
  <si>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</si>
  <si>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</si>
  <si>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</si>
  <si>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</si>
  <si>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</si>
  <si>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</si>
  <si>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</si>
  <si>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</si>
  <si>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</si>
  <si>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</si>
  <si>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</si>
  <si>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</si>
  <si>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</si>
  <si>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</si>
  <si>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</si>
  <si>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</si>
  <si>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</si>
  <si>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</si>
  <si>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</si>
  <si>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</si>
  <si>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</si>
  <si>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</si>
  <si>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</si>
  <si>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</si>
  <si>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</si>
  <si>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</si>
  <si>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</si>
  <si>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</si>
  <si>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</si>
  <si>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</si>
  <si>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</si>
  <si>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</si>
  <si>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</si>
  <si>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</si>
  <si>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</si>
  <si>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</si>
  <si>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</si>
  <si>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</si>
  <si>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</si>
  <si>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</si>
  <si>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</si>
  <si>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</si>
  <si>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</si>
  <si>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</si>
  <si>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</si>
  <si>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</si>
  <si>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</si>
  <si>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</si>
  <si>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</si>
  <si>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</si>
  <si>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</si>
  <si>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</si>
  <si>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</si>
  <si>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</si>
  <si>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</si>
  <si>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</si>
  <si>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</si>
  <si>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</si>
  <si>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</si>
  <si>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</si>
  <si>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</si>
  <si>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</si>
  <si>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</si>
  <si>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</si>
  <si>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</si>
  <si>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</si>
  <si>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</si>
  <si>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</si>
  <si>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</si>
  <si>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</si>
  <si>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</si>
  <si>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</si>
  <si>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</si>
  <si>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</si>
  <si>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</si>
  <si>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</si>
  <si>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</si>
  <si>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</si>
  <si>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</si>
  <si>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</si>
  <si>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</si>
  <si>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</si>
  <si>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</si>
  <si>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</si>
  <si>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</si>
  <si>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</si>
  <si>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</si>
  <si>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</si>
  <si>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</si>
  <si>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</si>
  <si>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</si>
  <si>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</si>
  <si>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</si>
  <si>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</si>
  <si>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</si>
  <si>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</si>
  <si>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</si>
  <si>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</si>
  <si>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</si>
  <si>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</si>
  <si>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</si>
  <si>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</si>
  <si>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</si>
  <si>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</si>
  <si>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</si>
  <si>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</si>
  <si>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</si>
  <si>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</si>
  <si>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</si>
  <si>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</si>
  <si>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</si>
  <si>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</si>
  <si>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</si>
  <si>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</si>
  <si>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</si>
  <si>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</si>
  <si>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</si>
  <si>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</si>
  <si>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</si>
  <si>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</si>
  <si>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</si>
  <si>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</si>
  <si>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</si>
  <si>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</si>
  <si>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</si>
  <si>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</si>
  <si>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</si>
  <si>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</si>
  <si>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</si>
  <si>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</si>
  <si>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</si>
  <si>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</si>
  <si>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</si>
  <si>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</si>
  <si>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</si>
  <si>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</si>
  <si>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</si>
  <si>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</si>
  <si>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</si>
  <si>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</si>
  <si>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</si>
  <si>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</si>
  <si>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</si>
  <si>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</si>
  <si>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</si>
  <si>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</si>
  <si>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</si>
  <si>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</si>
  <si>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</si>
  <si>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</si>
  <si>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</si>
  <si>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</si>
  <si>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</si>
  <si>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</si>
  <si>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</si>
  <si>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</si>
  <si>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</si>
  <si>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</si>
  <si>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</si>
  <si>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</si>
  <si>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</si>
  <si>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</si>
  <si>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</si>
  <si>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</si>
  <si>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</si>
  <si>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</si>
  <si>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</si>
  <si>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</si>
  <si>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</si>
  <si>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</si>
  <si>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</si>
  <si>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</si>
  <si>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</si>
  <si>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</si>
  <si>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</si>
  <si>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</si>
  <si>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</si>
  <si>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</si>
  <si>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</si>
  <si>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</si>
  <si>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</si>
  <si>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</si>
  <si>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</si>
  <si>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</si>
  <si>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</si>
  <si>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</si>
  <si>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</si>
  <si>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</si>
  <si>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</si>
  <si>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</si>
  <si>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</si>
  <si>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</si>
  <si>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</si>
  <si>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</si>
  <si>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</si>
  <si>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</si>
  <si>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</si>
  <si>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</si>
  <si>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</si>
  <si>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</si>
  <si>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</si>
  <si>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</si>
  <si>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</si>
  <si>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</si>
  <si>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</si>
  <si>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</si>
  <si>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</si>
  <si>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</si>
  <si>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</si>
  <si>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</si>
  <si>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</si>
  <si>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</si>
  <si>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</si>
  <si>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</si>
  <si>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</si>
  <si>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</si>
  <si>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</si>
  <si>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</si>
  <si>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</si>
  <si>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</si>
  <si>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</si>
  <si>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</si>
  <si>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</si>
  <si>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</si>
  <si>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</si>
  <si>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</si>
  <si>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</si>
  <si>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</si>
  <si>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</si>
  <si>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</si>
  <si>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</si>
  <si>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</si>
  <si>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</si>
  <si>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</si>
  <si>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</si>
  <si>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</si>
  <si>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</si>
  <si>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</si>
  <si>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</si>
  <si>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</si>
  <si>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</si>
  <si>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</si>
  <si>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</si>
  <si>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</si>
  <si>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</si>
  <si>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</si>
  <si>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</si>
  <si>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</si>
  <si>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</si>
  <si>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</si>
  <si>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</si>
  <si>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</si>
  <si>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</si>
  <si>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</si>
  <si>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</si>
  <si>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</si>
  <si>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</si>
  <si>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</si>
  <si>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</si>
  <si>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</si>
  <si>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</si>
  <si>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</si>
  <si>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</si>
  <si>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</si>
  <si>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</si>
  <si>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</si>
  <si>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</si>
  <si>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</si>
  <si>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</si>
  <si>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</si>
  <si>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</si>
  <si>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</si>
  <si>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</si>
  <si>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</si>
  <si>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</si>
  <si>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</si>
  <si>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</si>
  <si>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</si>
  <si>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</si>
  <si>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</si>
  <si>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</si>
  <si>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</si>
  <si>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</si>
  <si>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</si>
  <si>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</si>
  <si>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</si>
  <si>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</si>
  <si>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</si>
  <si>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</si>
  <si>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</si>
  <si>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</si>
  <si>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</si>
  <si>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</si>
  <si>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</si>
  <si>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</si>
  <si>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</si>
  <si>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</si>
  <si>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</si>
  <si>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</si>
  <si>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</si>
  <si>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</si>
  <si>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</si>
  <si>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</si>
  <si>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</si>
  <si>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</si>
  <si>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</si>
  <si>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</si>
  <si>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</si>
  <si>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</si>
  <si>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</si>
  <si>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</si>
  <si>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</si>
  <si>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</si>
  <si>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</si>
  <si>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</si>
  <si>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</si>
  <si>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</si>
  <si>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</si>
  <si>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</si>
  <si>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</si>
  <si>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</si>
  <si>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</si>
  <si>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</si>
  <si>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</si>
  <si>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</si>
  <si>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</si>
  <si>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</si>
  <si>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</si>
  <si>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</si>
  <si>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</si>
  <si>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</si>
  <si>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</si>
  <si>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</si>
  <si>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</si>
  <si>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</si>
  <si>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</si>
  <si>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</si>
  <si>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</si>
  <si>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</si>
  <si>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</si>
  <si>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</si>
  <si>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</si>
  <si>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</si>
  <si>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</si>
  <si>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</si>
  <si>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</si>
  <si>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</si>
  <si>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</si>
  <si>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</si>
  <si>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</si>
  <si>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</si>
  <si>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</si>
  <si>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</si>
  <si>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</si>
  <si>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</si>
  <si>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</si>
  <si>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</si>
  <si>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</si>
  <si>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</si>
  <si>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</si>
  <si>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</si>
  <si>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</si>
  <si>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</si>
  <si>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</si>
  <si>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</si>
  <si>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</si>
  <si>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</si>
  <si>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</si>
  <si>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</si>
  <si>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</si>
  <si>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</si>
  <si>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</si>
  <si>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</si>
  <si>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</si>
  <si>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</si>
  <si>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</si>
  <si>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</si>
  <si>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</si>
  <si>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</si>
  <si>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</si>
  <si>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</si>
  <si>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</si>
  <si>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</si>
  <si>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</si>
  <si>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</si>
  <si>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</si>
  <si>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</si>
  <si>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</si>
  <si>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</si>
  <si>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</si>
  <si>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</si>
  <si>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</si>
  <si>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</si>
  <si>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</si>
  <si>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</si>
  <si>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</si>
  <si>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</si>
  <si>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</si>
  <si>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</si>
  <si>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</si>
  <si>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</si>
  <si>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</si>
  <si>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</si>
  <si>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</si>
  <si>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</si>
  <si>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</si>
  <si>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</si>
  <si>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</si>
  <si>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</si>
  <si>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</si>
  <si>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</si>
  <si>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</si>
  <si>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</si>
  <si>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</si>
  <si>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</si>
  <si>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</si>
  <si>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</si>
  <si>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</si>
  <si>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</si>
  <si>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</si>
  <si>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</si>
  <si>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</si>
  <si>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</si>
  <si>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</si>
  <si>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</si>
  <si>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</si>
  <si>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</si>
  <si>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</si>
  <si>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</si>
  <si>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</si>
  <si>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</si>
  <si>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</si>
  <si>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</si>
  <si>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</si>
  <si>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</si>
  <si>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</si>
  <si>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</si>
  <si>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</si>
  <si>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</si>
  <si>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</si>
  <si>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</si>
  <si>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</si>
  <si>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</si>
  <si>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</si>
  <si>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</si>
  <si>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</si>
  <si>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</si>
  <si>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</si>
  <si>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</si>
  <si>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</si>
  <si>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</si>
  <si>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</si>
  <si>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</si>
  <si>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</si>
  <si>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</si>
  <si>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</si>
  <si>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</si>
  <si>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</si>
  <si>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</si>
  <si>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</si>
  <si>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</si>
  <si>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</si>
  <si>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</si>
  <si>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</si>
  <si>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</si>
  <si>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</si>
  <si>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</si>
  <si>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</si>
  <si>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</si>
  <si>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</si>
  <si>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</si>
  <si>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</si>
  <si>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</si>
  <si>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</si>
  <si>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</si>
  <si>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</si>
  <si>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</si>
  <si>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</si>
  <si>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</si>
  <si>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</si>
  <si>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</si>
  <si>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</si>
  <si>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</si>
  <si>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</si>
  <si>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</si>
  <si>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</si>
  <si>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</si>
  <si>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</si>
  <si>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</si>
  <si>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</si>
  <si>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</si>
  <si>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</si>
  <si>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</si>
  <si>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</si>
  <si>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</si>
  <si>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</si>
  <si>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</si>
  <si>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</si>
  <si>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</si>
  <si>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</si>
  <si>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</si>
  <si>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</si>
  <si>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</si>
  <si>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</si>
  <si>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</si>
  <si>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</si>
  <si>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</si>
  <si>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</si>
  <si>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</si>
  <si>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</si>
  <si>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</si>
  <si>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</si>
  <si>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</si>
  <si>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</si>
  <si>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</si>
  <si>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</si>
  <si>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</si>
  <si>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</si>
  <si>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</si>
  <si>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</si>
  <si>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</si>
  <si>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</si>
  <si>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</si>
  <si>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</si>
  <si>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</si>
  <si>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</si>
  <si>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</si>
  <si>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</si>
  <si>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</si>
  <si>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</si>
  <si>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</si>
  <si>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</si>
  <si>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</si>
  <si>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</si>
  <si>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</si>
  <si>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</si>
  <si>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</si>
  <si>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</si>
  <si>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</si>
  <si>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</si>
  <si>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</si>
  <si>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</si>
  <si>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</si>
  <si>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</si>
  <si>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</si>
  <si>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</si>
  <si>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</si>
  <si>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</si>
  <si>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</si>
  <si>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</si>
  <si>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</si>
  <si>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</si>
  <si>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</si>
  <si>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</si>
  <si>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</si>
  <si>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</si>
  <si>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</si>
  <si>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</si>
  <si>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</si>
  <si>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</si>
  <si>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</si>
  <si>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</si>
  <si>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</si>
  <si>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</si>
  <si>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</si>
  <si>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</si>
  <si>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</si>
  <si>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</si>
  <si>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</si>
  <si>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</si>
  <si>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</si>
  <si>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</si>
  <si>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</si>
  <si>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</si>
  <si>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</si>
  <si>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</si>
  <si>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</si>
  <si>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</si>
  <si>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</si>
  <si>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</si>
  <si>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</si>
  <si>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</si>
  <si>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</si>
  <si>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</si>
  <si>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</si>
  <si>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</si>
  <si>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</si>
  <si>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</si>
  <si>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</si>
  <si>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</si>
  <si>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</si>
  <si>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</si>
  <si>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</si>
  <si>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</si>
  <si>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</si>
  <si>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</si>
  <si>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</si>
  <si>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</si>
  <si>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</si>
  <si>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</si>
  <si>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</si>
  <si>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</si>
  <si>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</si>
  <si>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</si>
  <si>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</si>
  <si>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</si>
  <si>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</si>
  <si>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</si>
  <si>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</si>
  <si>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</si>
  <si>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</si>
  <si>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</si>
  <si>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</si>
  <si>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</si>
  <si>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</si>
  <si>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</si>
  <si>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</si>
  <si>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</si>
  <si>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</si>
  <si>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</si>
  <si>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</si>
  <si>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</si>
  <si>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</si>
  <si>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</si>
  <si>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</si>
  <si>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</si>
  <si>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</si>
  <si>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</si>
  <si>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</si>
  <si>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</si>
  <si>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</si>
  <si>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</si>
  <si>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</si>
  <si>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</si>
  <si>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</si>
  <si>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</si>
  <si>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</si>
  <si>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</si>
  <si>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</si>
  <si>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</si>
  <si>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</si>
  <si>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</si>
  <si>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</si>
  <si>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</si>
  <si>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</si>
  <si>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</si>
  <si>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</si>
  <si>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</si>
  <si>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</si>
  <si>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</si>
  <si>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</si>
  <si>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</si>
  <si>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</si>
  <si>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</si>
  <si>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</si>
  <si>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</si>
  <si>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</si>
  <si>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</si>
  <si>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</si>
  <si>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</si>
  <si>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</si>
  <si>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</si>
  <si>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</si>
  <si>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</si>
  <si>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</si>
  <si>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</si>
  <si>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</si>
  <si>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</si>
  <si>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</si>
  <si>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</si>
  <si>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</si>
  <si>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</si>
  <si>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</si>
  <si>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</si>
  <si>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</si>
  <si>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</si>
  <si>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</si>
  <si>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</si>
  <si>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</si>
  <si>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</si>
  <si>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</si>
  <si>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</si>
  <si>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</si>
  <si>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</si>
  <si>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</si>
  <si>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</si>
  <si>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</si>
  <si>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</si>
  <si>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</si>
  <si>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</si>
  <si>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</si>
  <si>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</si>
  <si>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</si>
  <si>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</si>
  <si>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</si>
  <si>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</si>
  <si>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</si>
  <si>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</si>
  <si>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</si>
  <si>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</si>
  <si>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</si>
  <si>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</si>
  <si>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</si>
  <si>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</si>
  <si>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</si>
  <si>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</si>
  <si>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</si>
  <si>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</si>
  <si>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</si>
  <si>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</si>
  <si>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</si>
  <si>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</si>
  <si>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</si>
  <si>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</si>
  <si>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</si>
  <si>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</si>
  <si>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</si>
  <si>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</si>
  <si>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</si>
  <si>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</si>
  <si>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</si>
  <si>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</si>
  <si>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</si>
  <si>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</si>
  <si>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</si>
  <si>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</si>
  <si>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</si>
  <si>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</si>
  <si>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</si>
  <si>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</si>
  <si>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</si>
  <si>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</si>
  <si>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</si>
  <si>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</si>
  <si>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</si>
  <si>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</si>
  <si>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</si>
  <si>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</si>
  <si>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</si>
  <si>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</si>
  <si>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</si>
  <si>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</si>
  <si>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</si>
  <si>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</si>
  <si>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</si>
  <si>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</si>
  <si>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</si>
  <si>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</si>
  <si>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</si>
  <si>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</si>
  <si>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</si>
  <si>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</si>
  <si>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</si>
  <si>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</si>
  <si>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</si>
  <si>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</si>
  <si>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</si>
  <si>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</si>
  <si>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</si>
  <si>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</si>
  <si>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</si>
  <si>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</si>
  <si>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</si>
  <si>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</si>
  <si>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</si>
  <si>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</si>
  <si>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</si>
  <si>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</si>
  <si>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</si>
  <si>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</si>
  <si>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</si>
  <si>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</si>
  <si>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</si>
  <si>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</si>
  <si>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</si>
  <si>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</si>
  <si>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</si>
  <si>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</si>
  <si>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</si>
  <si>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</si>
  <si>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</si>
  <si>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</si>
  <si>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</si>
  <si>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</si>
  <si>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</si>
  <si>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</si>
  <si>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</si>
  <si>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</si>
  <si>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</si>
  <si>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</si>
  <si>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</si>
  <si>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</si>
  <si>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</si>
  <si>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</si>
  <si>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</si>
  <si>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</si>
  <si>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</si>
  <si>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</si>
  <si>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</si>
  <si>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</si>
  <si>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</si>
  <si>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</si>
  <si>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</si>
  <si>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</si>
  <si>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</si>
  <si>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</si>
  <si>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</si>
  <si>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</si>
  <si>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</si>
  <si>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</si>
  <si>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</si>
  <si>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</si>
  <si>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</si>
  <si>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</si>
  <si>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</si>
  <si>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</si>
  <si>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</si>
  <si>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</si>
  <si>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</si>
  <si>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</si>
  <si>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</si>
  <si>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</si>
  <si>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</si>
  <si>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</si>
  <si>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</si>
  <si>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</si>
  <si>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</si>
  <si>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</si>
  <si>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</si>
  <si>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</si>
  <si>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</si>
  <si>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</si>
  <si>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</si>
  <si>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</si>
  <si>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</si>
  <si>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</si>
  <si>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</si>
  <si>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</si>
  <si>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</si>
  <si>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</si>
  <si>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</si>
  <si>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</si>
  <si>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</si>
  <si>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</si>
  <si>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</si>
  <si>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</si>
  <si>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</si>
  <si>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</si>
  <si>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</si>
  <si>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</si>
  <si>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</si>
  <si>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</si>
  <si>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</si>
  <si>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</si>
  <si>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</si>
  <si>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</si>
  <si>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</si>
  <si>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</si>
  <si>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</si>
  <si>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</si>
  <si>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</si>
  <si>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</si>
  <si>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</si>
  <si>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</si>
  <si>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</si>
  <si>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</si>
  <si>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</si>
  <si>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</si>
  <si>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</si>
  <si>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</si>
  <si>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</si>
  <si>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</si>
  <si>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</si>
  <si>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</si>
  <si>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</si>
  <si>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</si>
  <si>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</si>
  <si>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</si>
  <si>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</si>
  <si>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</si>
  <si>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</si>
  <si>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</si>
  <si>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</si>
  <si>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</si>
  <si>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</si>
  <si>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</si>
  <si>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</si>
  <si>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</si>
  <si>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</si>
  <si>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</si>
  <si>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</si>
  <si>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</si>
  <si>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</si>
  <si>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</si>
  <si>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</si>
  <si>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</si>
  <si>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</si>
  <si>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</si>
  <si>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</si>
  <si>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</si>
  <si>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</si>
  <si>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</si>
  <si>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</si>
  <si>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</si>
  <si>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</si>
  <si>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</si>
  <si>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</si>
  <si>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</si>
  <si>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</si>
  <si>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</si>
  <si>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</si>
  <si>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</si>
  <si>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</si>
  <si>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</si>
  <si>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</si>
  <si>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</si>
  <si>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</si>
  <si>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</si>
  <si>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</si>
  <si>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</si>
  <si>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</si>
  <si>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</si>
  <si>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</si>
  <si>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</si>
  <si>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</si>
  <si>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</si>
  <si>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</si>
  <si>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</si>
  <si>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</si>
  <si>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</si>
  <si>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</si>
  <si>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</si>
  <si>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</si>
  <si>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</si>
  <si>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</si>
  <si>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</si>
  <si>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</si>
  <si>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</si>
  <si>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</si>
  <si>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</si>
  <si>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</si>
  <si>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</si>
  <si>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</si>
  <si>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</si>
  <si>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</si>
  <si>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</si>
  <si>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</si>
  <si>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</si>
  <si>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</si>
  <si>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</si>
  <si>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</si>
  <si>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</si>
  <si>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</si>
  <si>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</si>
  <si>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</si>
  <si>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</si>
  <si>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</si>
  <si>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</si>
  <si>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</si>
  <si>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</si>
  <si>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</si>
  <si>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</si>
  <si>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</si>
  <si>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</si>
  <si>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</si>
  <si>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</si>
  <si>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</si>
  <si>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</si>
  <si>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</si>
  <si>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</si>
  <si>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</si>
  <si>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</si>
  <si>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</si>
  <si>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</si>
  <si>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</si>
  <si>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</si>
  <si>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</si>
  <si>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</si>
  <si>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</si>
  <si>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</si>
  <si>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</si>
  <si>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</si>
  <si>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</si>
  <si>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</si>
  <si>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</si>
  <si>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</si>
  <si>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</si>
  <si>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</si>
  <si>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</si>
  <si>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</si>
  <si>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</si>
  <si>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</si>
  <si>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</si>
  <si>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</si>
  <si>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</si>
  <si>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</si>
  <si>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</si>
  <si>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</si>
  <si>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</si>
  <si>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</si>
  <si>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</si>
  <si>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</si>
  <si>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</si>
  <si>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</si>
  <si>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</si>
  <si>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</si>
  <si>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</si>
  <si>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</si>
  <si>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</si>
  <si>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</si>
  <si>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</si>
  <si>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</si>
  <si>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</si>
  <si>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</si>
  <si>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</si>
  <si>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</si>
  <si>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</si>
  <si>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</si>
  <si>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</si>
  <si>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</si>
  <si>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</si>
  <si>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</si>
  <si>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</si>
  <si>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</si>
  <si>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</si>
  <si>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</si>
  <si>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</si>
  <si>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</si>
  <si>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</si>
  <si>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</si>
  <si>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</si>
  <si>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</si>
  <si>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</si>
  <si>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</si>
  <si>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</si>
  <si>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</si>
  <si>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</si>
  <si>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</si>
  <si>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</si>
  <si>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</si>
  <si>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</si>
  <si>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</si>
  <si>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</si>
  <si>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</si>
  <si>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</si>
  <si>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</si>
  <si>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</si>
  <si>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</si>
  <si>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</si>
  <si>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</si>
  <si>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</si>
  <si>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</si>
  <si>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</si>
  <si>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</si>
  <si>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</si>
  <si>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</si>
  <si>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</si>
  <si>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</si>
  <si>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</si>
  <si>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</si>
  <si>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</si>
  <si>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</si>
  <si>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</si>
  <si>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</si>
  <si>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</si>
  <si>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</si>
  <si>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</si>
  <si>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</si>
  <si>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</si>
  <si>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</si>
  <si>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</si>
  <si>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</si>
  <si>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</si>
  <si>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</si>
  <si>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</si>
  <si>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</si>
  <si>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</si>
  <si>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</si>
  <si>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</si>
  <si>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</si>
  <si>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</si>
  <si>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</si>
  <si>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</si>
  <si>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</si>
  <si>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</si>
  <si>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</si>
  <si>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</si>
  <si>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</si>
  <si>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</si>
  <si>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</si>
  <si>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</si>
  <si>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</si>
  <si>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</si>
  <si>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</si>
  <si>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</si>
  <si>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</si>
  <si>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</si>
  <si>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</si>
  <si>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</si>
  <si>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</si>
  <si>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</si>
  <si>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</si>
  <si>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</si>
  <si>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</si>
  <si>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</si>
  <si>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</si>
  <si>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</si>
  <si>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</si>
  <si>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</si>
  <si>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</si>
  <si>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</si>
  <si>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</si>
  <si>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</si>
  <si>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</si>
  <si>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</si>
  <si>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</si>
  <si>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</si>
  <si>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</si>
  <si>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</si>
  <si>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</si>
  <si>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</si>
  <si>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</si>
  <si>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</si>
  <si>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</si>
  <si>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</si>
  <si>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</si>
  <si>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</si>
  <si>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</si>
  <si>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</si>
  <si>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</si>
  <si>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</si>
  <si>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</si>
  <si>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</si>
  <si>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</si>
  <si>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</si>
  <si>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</si>
  <si>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</si>
  <si>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</si>
  <si>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</si>
  <si>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</si>
  <si>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</si>
  <si>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</si>
  <si>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</si>
  <si>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</si>
  <si>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</si>
  <si>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</si>
  <si>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</si>
  <si>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</si>
  <si>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</si>
  <si>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</si>
  <si>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</si>
  <si>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</si>
  <si>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</si>
  <si>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</si>
  <si>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</si>
  <si>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</si>
  <si>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</si>
  <si>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</si>
  <si>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</si>
  <si>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</si>
  <si>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</si>
  <si>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</si>
  <si>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</si>
  <si>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</si>
  <si>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</si>
  <si>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</si>
  <si>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</si>
  <si>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</si>
  <si>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</si>
  <si>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</si>
  <si>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</si>
  <si>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</si>
  <si>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</si>
  <si>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</si>
  <si>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</si>
  <si>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</si>
  <si>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</si>
  <si>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</si>
  <si>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</si>
  <si>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</si>
  <si>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</si>
  <si>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</si>
  <si>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</si>
  <si>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</si>
  <si>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</si>
  <si>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</si>
  <si>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</si>
  <si>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</si>
  <si>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</si>
  <si>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</si>
  <si>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</si>
  <si>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</si>
  <si>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</si>
  <si>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</si>
  <si>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</si>
  <si>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</si>
  <si>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</si>
  <si>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</si>
  <si>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</si>
  <si>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</si>
  <si>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</si>
  <si>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</si>
  <si>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</si>
  <si>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</si>
  <si>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</si>
  <si>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</si>
  <si>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</si>
  <si>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</si>
  <si>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</si>
  <si>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</si>
  <si>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</si>
  <si>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</si>
  <si>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</si>
  <si>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</si>
  <si>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</si>
  <si>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</si>
  <si>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</si>
  <si>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</si>
  <si>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</si>
  <si>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</si>
  <si>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</si>
  <si>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</si>
  <si>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</si>
  <si>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</si>
  <si>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</si>
  <si>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</si>
  <si>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</si>
  <si>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</si>
  <si>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</si>
  <si>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</si>
  <si>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</si>
  <si>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</si>
  <si>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</si>
  <si>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</si>
  <si>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</si>
  <si>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</si>
  <si>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</si>
  <si>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</si>
  <si>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</si>
  <si>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</si>
  <si>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</si>
  <si>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</si>
  <si>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</si>
  <si>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</si>
  <si>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</si>
  <si>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</si>
  <si>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</si>
  <si>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</si>
  <si>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</si>
  <si>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</si>
  <si>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</si>
  <si>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</si>
  <si>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</si>
  <si>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</si>
  <si>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</si>
  <si>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</si>
  <si>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</si>
  <si>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</si>
  <si>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</si>
  <si>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</si>
  <si>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</si>
  <si>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</si>
  <si>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</si>
  <si>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</si>
  <si>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</si>
  <si>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</si>
  <si>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</si>
  <si>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</si>
  <si>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</si>
  <si>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</si>
  <si>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</si>
  <si>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</si>
  <si>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</si>
  <si>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</si>
  <si>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</si>
  <si>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</si>
  <si>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</si>
  <si>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</si>
  <si>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</si>
  <si>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</si>
  <si>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</si>
  <si>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</si>
  <si>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</si>
  <si>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</si>
  <si>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</si>
  <si>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</si>
  <si>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</si>
  <si>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</si>
  <si>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</si>
  <si>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</si>
  <si>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</si>
  <si>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</si>
  <si>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</si>
  <si>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</si>
  <si>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</si>
  <si>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</si>
  <si>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</si>
  <si>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</si>
  <si>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</si>
  <si>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</si>
  <si>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</si>
  <si>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</si>
  <si>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</si>
  <si>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</si>
  <si>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</si>
  <si>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</si>
  <si>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</si>
  <si>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</si>
  <si>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</si>
  <si>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</si>
  <si>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</si>
  <si>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</si>
  <si>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</si>
  <si>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</si>
  <si>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</si>
  <si>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</si>
  <si>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</si>
  <si>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</si>
  <si>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</si>
  <si>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</si>
  <si>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</si>
  <si>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</si>
  <si>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</si>
  <si>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</si>
  <si>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</si>
  <si>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</si>
  <si>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</si>
  <si>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</si>
  <si>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</si>
  <si>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</si>
  <si>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</si>
  <si>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</si>
  <si>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</si>
  <si>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</si>
  <si>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</si>
  <si>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</si>
  <si>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</si>
  <si>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</si>
  <si>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</si>
  <si>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</si>
  <si>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</si>
  <si>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</si>
  <si>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</si>
  <si>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</si>
  <si>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</si>
  <si>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</si>
  <si>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</si>
  <si>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</si>
  <si>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</si>
  <si>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</si>
  <si>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</si>
  <si>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</si>
  <si>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</si>
  <si>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</si>
  <si>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</si>
  <si>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</si>
  <si>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</si>
  <si>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</si>
  <si>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</si>
  <si>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</si>
  <si>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</si>
  <si>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</si>
  <si>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</si>
  <si>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</si>
  <si>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</si>
  <si>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</si>
  <si>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</si>
  <si>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</si>
  <si>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</si>
  <si>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</si>
  <si>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</si>
  <si>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</si>
  <si>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</si>
  <si>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</si>
  <si>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</si>
  <si>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</si>
  <si>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</si>
  <si>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</si>
  <si>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</si>
  <si>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</si>
  <si>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</si>
  <si>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</si>
  <si>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</si>
  <si>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</si>
  <si>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</si>
  <si>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</si>
  <si>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</si>
  <si>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</si>
  <si>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</si>
  <si>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</si>
  <si>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</si>
  <si>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</si>
  <si>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</si>
  <si>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</si>
  <si>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</si>
  <si>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</si>
  <si>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</si>
  <si>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</si>
  <si>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</si>
  <si>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</si>
  <si>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</si>
  <si>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</si>
  <si>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</si>
  <si>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</si>
  <si>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</si>
  <si>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</si>
  <si>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</si>
  <si>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</si>
  <si>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</si>
  <si>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</si>
  <si>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</si>
  <si>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</si>
  <si>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</si>
  <si>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</si>
  <si>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</si>
  <si>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</si>
  <si>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</si>
  <si>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</si>
  <si>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</si>
  <si>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</si>
  <si>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</si>
  <si>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</si>
  <si>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</si>
  <si>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</si>
  <si>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</si>
  <si>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</si>
  <si>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</si>
  <si>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</si>
  <si>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</si>
  <si>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</si>
  <si>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</si>
  <si>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</si>
  <si>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</si>
  <si>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</si>
  <si>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</si>
  <si>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</si>
  <si>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</si>
  <si>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</si>
  <si>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</si>
  <si>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</si>
  <si>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</si>
  <si>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</si>
  <si>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</si>
  <si>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</si>
  <si>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</si>
  <si>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</si>
  <si>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</si>
  <si>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</si>
  <si>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</si>
  <si>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</si>
  <si>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</si>
  <si>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</si>
  <si>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</si>
  <si>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</si>
  <si>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</si>
  <si>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</si>
  <si>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</si>
  <si>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</si>
  <si>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</si>
  <si>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</si>
  <si>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</si>
  <si>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</si>
  <si>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</si>
  <si>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</si>
  <si>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</si>
  <si>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</si>
  <si>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</si>
  <si>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</si>
  <si>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</si>
  <si>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</si>
  <si>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</si>
  <si>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</si>
  <si>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</si>
  <si>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</si>
  <si>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</si>
  <si>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</si>
  <si>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</si>
  <si>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</si>
  <si>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</si>
  <si>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</si>
  <si>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</si>
  <si>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</si>
  <si>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</si>
  <si>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</si>
  <si>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</si>
  <si>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</si>
  <si>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</si>
  <si>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</si>
  <si>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</si>
  <si>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</si>
  <si>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</si>
  <si>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</si>
  <si>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</si>
  <si>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</si>
  <si>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</si>
  <si>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</si>
  <si>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</si>
  <si>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</si>
  <si>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</si>
  <si>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</si>
  <si>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</si>
  <si>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</si>
  <si>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</si>
  <si>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</si>
  <si>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</si>
  <si>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</si>
  <si>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</si>
  <si>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</si>
  <si>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</si>
  <si>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</si>
  <si>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</si>
  <si>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</si>
  <si>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</si>
  <si>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</si>
  <si>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</si>
  <si>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</si>
  <si>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</si>
  <si>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</si>
  <si>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</si>
  <si>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</si>
  <si>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</si>
  <si>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</si>
  <si>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</si>
  <si>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</si>
  <si>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</si>
  <si>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</si>
  <si>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</si>
  <si>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</si>
  <si>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</si>
  <si>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</si>
  <si>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</si>
  <si>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</si>
  <si>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</si>
  <si>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</si>
  <si>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</si>
  <si>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</si>
  <si>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</si>
  <si>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</si>
  <si>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</si>
  <si>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</si>
  <si>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</si>
  <si>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</si>
  <si>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</si>
  <si>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</si>
  <si>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</si>
  <si>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</si>
  <si>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</si>
  <si>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</si>
  <si>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</si>
  <si>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</si>
  <si>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</si>
  <si>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</si>
  <si>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</si>
  <si>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</si>
  <si>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</si>
  <si>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</si>
  <si>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</si>
  <si>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</si>
  <si>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</si>
  <si>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</si>
  <si>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</si>
  <si>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</si>
  <si>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</si>
  <si>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</si>
  <si>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</si>
  <si>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</si>
  <si>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</si>
  <si>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</si>
  <si>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</si>
  <si>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</si>
  <si>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</si>
  <si>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</si>
  <si>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</si>
  <si>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</si>
  <si>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</si>
  <si>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</si>
  <si>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</si>
  <si>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</si>
  <si>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</si>
  <si>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</si>
  <si>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</si>
  <si>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</si>
  <si>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</si>
  <si>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</si>
  <si>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</si>
  <si>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</si>
  <si>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</si>
  <si>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</si>
  <si>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</si>
  <si>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</si>
  <si>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</si>
  <si>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</si>
  <si>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</si>
  <si>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</si>
  <si>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</si>
  <si>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</si>
  <si>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</si>
  <si>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</si>
  <si>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</si>
  <si>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</si>
  <si>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</si>
  <si>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</si>
  <si>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</si>
  <si>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</si>
  <si>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</si>
  <si>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</si>
  <si>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</si>
  <si>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</si>
  <si>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</si>
  <si>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</si>
  <si>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</si>
  <si>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</si>
  <si>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</si>
  <si>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</si>
  <si>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</si>
  <si>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</si>
  <si>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</si>
  <si>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</si>
  <si>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</si>
  <si>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</si>
  <si>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</si>
  <si>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</si>
  <si>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</si>
  <si>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</si>
  <si>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</si>
  <si>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</si>
  <si>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</si>
  <si>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</si>
  <si>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</si>
  <si>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</si>
  <si>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</si>
  <si>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</si>
  <si>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</si>
  <si>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</si>
  <si>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</si>
  <si>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</si>
  <si>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</si>
  <si>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</si>
  <si>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</si>
  <si>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</si>
  <si>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</si>
  <si>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</si>
  <si>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</si>
  <si>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</si>
  <si>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</si>
  <si>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</si>
  <si>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</si>
  <si>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</si>
  <si>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</si>
  <si>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</si>
  <si>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</si>
  <si>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</si>
  <si>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</si>
  <si>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</si>
  <si>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</si>
  <si>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</si>
  <si>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</si>
  <si>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</si>
  <si>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</si>
  <si>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</si>
  <si>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</si>
  <si>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</si>
  <si>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</si>
  <si>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</si>
  <si>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</si>
  <si>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</si>
  <si>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</si>
  <si>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</si>
  <si>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</si>
  <si>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</si>
  <si>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</si>
  <si>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</si>
  <si>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</si>
  <si>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</si>
  <si>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</si>
  <si>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</si>
  <si>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</si>
  <si>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</si>
  <si>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</si>
  <si>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</si>
  <si>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</si>
  <si>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</si>
  <si>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</si>
  <si>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</si>
  <si>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</si>
  <si>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</si>
  <si>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</si>
  <si>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</si>
  <si>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</si>
  <si>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</si>
  <si>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</si>
  <si>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</si>
  <si>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</si>
  <si>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</si>
  <si>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</si>
  <si>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</si>
  <si>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</si>
  <si>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</si>
  <si>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</si>
  <si>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</si>
  <si>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</si>
  <si>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</si>
  <si>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</si>
  <si>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</si>
  <si>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</si>
  <si>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</si>
  <si>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</si>
  <si>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</si>
  <si>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</si>
  <si>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</si>
  <si>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</si>
  <si>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</si>
  <si>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</si>
  <si>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</si>
  <si>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</si>
  <si>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</si>
  <si>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</si>
  <si>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</si>
  <si>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</si>
  <si>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</si>
  <si>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</si>
  <si>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</si>
  <si>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</si>
  <si>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</si>
  <si>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</si>
  <si>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</si>
  <si>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</si>
  <si>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</si>
  <si>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</si>
  <si>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</si>
  <si>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</si>
  <si>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</si>
  <si>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</si>
  <si>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</si>
  <si>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</si>
  <si>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</si>
  <si>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</si>
  <si>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</si>
  <si>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</si>
  <si>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</si>
  <si>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</si>
  <si>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</si>
  <si>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</si>
  <si>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</si>
  <si>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</si>
  <si>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</si>
  <si>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</si>
  <si>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</si>
  <si>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</si>
  <si>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</si>
  <si>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</si>
  <si>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</si>
  <si>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</si>
  <si>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</si>
  <si>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</si>
  <si>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</si>
  <si>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</si>
  <si>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</si>
  <si>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</si>
  <si>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</si>
  <si>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</si>
  <si>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</si>
  <si>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</si>
  <si>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</si>
  <si>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</si>
  <si>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</si>
  <si>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</si>
  <si>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</si>
  <si>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</si>
  <si>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</si>
  <si>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</si>
  <si>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</si>
  <si>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</si>
  <si>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</si>
  <si>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</si>
  <si>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</si>
  <si>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</si>
  <si>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</si>
  <si>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</si>
  <si>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</si>
  <si>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</si>
  <si>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</si>
  <si>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</si>
  <si>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</si>
  <si>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</si>
  <si>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</si>
  <si>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</si>
  <si>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</si>
  <si>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</si>
  <si>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</si>
  <si>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</si>
  <si>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</si>
  <si>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</si>
  <si>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</si>
  <si>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</si>
  <si>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</si>
  <si>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</si>
  <si>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</si>
  <si>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</si>
  <si>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</si>
  <si>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</si>
  <si>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</si>
  <si>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</si>
  <si>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</si>
  <si>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</si>
  <si>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</si>
  <si>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</si>
  <si>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</si>
  <si>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</si>
  <si>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</si>
  <si>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</si>
  <si>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</si>
  <si>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</si>
  <si>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</si>
  <si>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</si>
  <si>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</si>
  <si>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</si>
  <si>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</si>
  <si>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</si>
  <si>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</si>
  <si>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</si>
  <si>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</si>
  <si>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</si>
  <si>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</si>
  <si>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</si>
  <si>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</si>
  <si>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</si>
  <si>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</si>
  <si>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</si>
  <si>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</si>
  <si>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</si>
  <si>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</si>
  <si>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</si>
  <si>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</si>
  <si>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</si>
  <si>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</si>
  <si>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</si>
  <si>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</si>
  <si>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</si>
  <si>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</si>
  <si>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</si>
  <si>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</si>
  <si>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</si>
  <si>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</si>
  <si>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</si>
  <si>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</si>
  <si>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</si>
  <si>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</si>
  <si>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</si>
  <si>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</si>
  <si>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</si>
  <si>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</si>
  <si>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</si>
  <si>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</si>
  <si>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</si>
  <si>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</si>
  <si>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</si>
  <si>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</si>
  <si>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</si>
  <si>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</si>
  <si>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</si>
  <si>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</si>
  <si>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</si>
  <si>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</si>
  <si>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</si>
  <si>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</si>
  <si>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</si>
  <si>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</si>
  <si>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</si>
  <si>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</si>
  <si>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</si>
  <si>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</si>
  <si>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</si>
  <si>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</si>
  <si>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</si>
  <si>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</si>
  <si>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</si>
  <si>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</si>
  <si>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</si>
  <si>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</si>
  <si>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</si>
  <si>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</si>
  <si>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</si>
  <si>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</si>
  <si>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</si>
  <si>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</si>
  <si>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</si>
  <si>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</si>
  <si>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</si>
  <si>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</si>
  <si>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</si>
  <si>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</si>
  <si>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</si>
  <si>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</si>
  <si>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</si>
  <si>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</si>
  <si>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</si>
  <si>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</si>
  <si>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</si>
  <si>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</si>
  <si>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</si>
  <si>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</si>
  <si>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</si>
  <si>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</si>
  <si>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</si>
  <si>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</si>
  <si>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</si>
  <si>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</si>
  <si>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</si>
  <si>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</si>
  <si>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</si>
  <si>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</si>
  <si>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</si>
  <si>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</si>
  <si>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</si>
  <si>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</si>
  <si>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</si>
  <si>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</si>
  <si>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</si>
  <si>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</si>
  <si>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</si>
  <si>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</si>
  <si>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</si>
  <si>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</si>
  <si>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</si>
  <si>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</si>
  <si>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</si>
  <si>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</si>
  <si>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</si>
  <si>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</si>
  <si>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</si>
  <si>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</si>
  <si>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</si>
  <si>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</si>
  <si>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</si>
  <si>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</si>
  <si>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</si>
  <si>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</si>
  <si>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</si>
  <si>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</si>
  <si>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</si>
  <si>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</si>
  <si>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</si>
  <si>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</si>
  <si>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</si>
  <si>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</si>
  <si>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</si>
  <si>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</si>
  <si>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</si>
  <si>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</si>
  <si>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</si>
  <si>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</si>
  <si>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</si>
  <si>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</si>
  <si>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</si>
  <si>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</si>
  <si>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</si>
  <si>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</si>
  <si>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</si>
  <si>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</si>
  <si>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</si>
  <si>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</si>
  <si>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</si>
  <si>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</si>
  <si>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</si>
  <si>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</si>
  <si>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</si>
  <si>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</si>
  <si>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</si>
  <si>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</si>
  <si>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</si>
  <si>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</si>
  <si>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</si>
  <si>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</si>
  <si>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</si>
  <si>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</si>
  <si>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</si>
  <si>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</si>
  <si>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</si>
  <si>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</si>
  <si>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</si>
  <si>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</si>
  <si>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</si>
  <si>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</si>
  <si>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</si>
  <si>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</si>
  <si>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</si>
  <si>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</si>
  <si>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</si>
  <si>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</si>
  <si>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</si>
  <si>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</si>
  <si>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</si>
  <si>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</si>
  <si>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</si>
  <si>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</si>
  <si>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</si>
  <si>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</si>
  <si>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</si>
  <si>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</si>
  <si>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</si>
  <si>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</si>
  <si>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</si>
  <si>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</si>
  <si>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</si>
  <si>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</si>
  <si>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</si>
  <si>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</si>
  <si>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</si>
  <si>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</si>
  <si>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</si>
  <si>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</si>
  <si>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</si>
  <si>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</si>
  <si>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</si>
  <si>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</si>
  <si>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</si>
  <si>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</si>
  <si>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</si>
  <si>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</si>
  <si>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</si>
  <si>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</si>
  <si>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</si>
  <si>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</si>
  <si>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</si>
  <si>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</si>
  <si>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</si>
  <si>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</si>
  <si>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</si>
  <si>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</si>
  <si>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</si>
  <si>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</si>
  <si>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</si>
  <si>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</si>
  <si>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</si>
  <si>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</si>
  <si>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</si>
  <si>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</si>
  <si>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</si>
  <si>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</si>
  <si>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</si>
  <si>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</si>
  <si>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</si>
  <si>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</si>
  <si>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</si>
  <si>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</si>
  <si>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</si>
  <si>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</si>
  <si>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</si>
  <si>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</si>
  <si>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</si>
  <si>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</si>
  <si>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</si>
  <si>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</si>
  <si>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</si>
  <si>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</si>
  <si>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</si>
  <si>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</si>
  <si>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</si>
  <si>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</si>
  <si>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</si>
  <si>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</si>
  <si>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</si>
  <si>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</si>
  <si>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</si>
  <si>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</si>
  <si>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</si>
  <si>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</si>
  <si>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</si>
  <si>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</si>
  <si>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</si>
  <si>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</si>
  <si>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</si>
  <si>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</si>
  <si>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</si>
  <si>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</si>
  <si>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</si>
  <si>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</si>
  <si>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</si>
  <si>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</si>
  <si>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</si>
  <si>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</si>
  <si>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</si>
  <si>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</si>
  <si>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</si>
  <si>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</si>
  <si>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</si>
  <si>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</si>
  <si>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</si>
  <si>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</si>
  <si>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</si>
  <si>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</si>
  <si>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</si>
  <si>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</si>
  <si>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</si>
  <si>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</si>
  <si>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</si>
  <si>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</si>
  <si>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</si>
  <si>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</si>
  <si>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</si>
  <si>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</si>
  <si>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</si>
  <si>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</si>
  <si>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</si>
  <si>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</si>
  <si>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</si>
  <si>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</si>
  <si>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</si>
  <si>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</si>
  <si>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</si>
  <si>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</si>
  <si>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</si>
  <si>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</si>
  <si>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</si>
  <si>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</si>
  <si>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</si>
  <si>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</si>
  <si>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</si>
  <si>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</si>
  <si>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</si>
  <si>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</si>
  <si>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</si>
  <si>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</si>
  <si>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</si>
  <si>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</si>
  <si>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</si>
  <si>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</si>
  <si>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</si>
  <si>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</si>
  <si>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</si>
  <si>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</si>
  <si>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</si>
  <si>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</si>
  <si>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</si>
  <si>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</si>
  <si>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</si>
  <si>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</si>
  <si>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</si>
  <si>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</si>
  <si>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</si>
  <si>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</si>
  <si>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</si>
  <si>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</si>
  <si>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</si>
  <si>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</si>
  <si>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</si>
  <si>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</si>
  <si>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</si>
  <si>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</si>
  <si>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</si>
  <si>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</si>
  <si>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</si>
  <si>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</si>
  <si>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</si>
  <si>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</si>
  <si>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</si>
  <si>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</si>
  <si>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</si>
  <si>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</si>
  <si>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</si>
  <si>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</si>
  <si>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</si>
  <si>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</si>
  <si>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</si>
  <si>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</si>
  <si>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</si>
  <si>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</si>
  <si>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</si>
  <si>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</si>
  <si>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</si>
  <si>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</si>
  <si>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</si>
  <si>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</si>
  <si>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</si>
  <si>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</si>
  <si>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</si>
  <si>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</si>
  <si>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</si>
  <si>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</si>
  <si>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</si>
  <si>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</si>
  <si>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</si>
  <si>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</si>
  <si>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</si>
  <si>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</si>
  <si>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</si>
  <si>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</si>
  <si>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</si>
  <si>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</si>
  <si>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</si>
  <si>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</si>
  <si>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</si>
  <si>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</si>
  <si>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</si>
  <si>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</si>
  <si>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</si>
  <si>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</si>
  <si>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</si>
  <si>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</si>
  <si>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</si>
  <si>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</si>
  <si>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</si>
  <si>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</si>
  <si>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</si>
  <si>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</si>
  <si>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</si>
  <si>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</si>
  <si>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</si>
  <si>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</si>
  <si>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</si>
  <si>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</si>
  <si>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</si>
  <si>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</si>
  <si>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</si>
  <si>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</si>
  <si>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</si>
  <si>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</si>
  <si>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</si>
  <si>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</si>
  <si>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</si>
  <si>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</si>
  <si>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</si>
  <si>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</si>
  <si>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</si>
  <si>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</si>
  <si>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</si>
  <si>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</si>
  <si>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</si>
  <si>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</si>
  <si>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</si>
  <si>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</si>
  <si>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</si>
  <si>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</si>
  <si>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</si>
  <si>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</si>
  <si>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</si>
  <si>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</si>
  <si>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</si>
  <si>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</si>
  <si>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</si>
  <si>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</si>
  <si>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</si>
  <si>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</si>
  <si>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</si>
  <si>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</si>
  <si>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</si>
  <si>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</si>
  <si>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</si>
  <si>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</si>
  <si>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</si>
  <si>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</si>
  <si>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</si>
  <si>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</si>
  <si>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</si>
  <si>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</si>
  <si>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</si>
  <si>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</si>
  <si>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</si>
  <si>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</si>
  <si>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</si>
  <si>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</si>
  <si>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</si>
  <si>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</si>
  <si>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</si>
  <si>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</si>
  <si>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</si>
  <si>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</si>
  <si>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</si>
  <si>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</si>
  <si>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</si>
  <si>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</si>
  <si>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</si>
  <si>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</si>
  <si>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</si>
  <si>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</si>
  <si>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</si>
  <si>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</si>
  <si>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</si>
  <si>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</si>
  <si>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</si>
  <si>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</si>
  <si>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</si>
  <si>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</si>
  <si>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</si>
  <si>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</si>
  <si>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</si>
  <si>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</si>
  <si>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</si>
  <si>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</si>
  <si>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</si>
  <si>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</si>
  <si>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</si>
  <si>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</si>
  <si>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</si>
  <si>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</si>
  <si>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</si>
  <si>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</si>
  <si>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</si>
  <si>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</si>
  <si>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</si>
  <si>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</si>
  <si>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</si>
  <si>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</si>
  <si>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</si>
  <si>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</si>
  <si>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</si>
  <si>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</si>
  <si>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</si>
  <si>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</si>
  <si>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</si>
  <si>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</si>
  <si>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</si>
  <si>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</si>
  <si>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</si>
  <si>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</si>
  <si>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</si>
  <si>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</si>
  <si>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</si>
  <si>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</si>
  <si>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</si>
  <si>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</si>
  <si>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</si>
  <si>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</si>
  <si>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</si>
  <si>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</si>
  <si>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</si>
  <si>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</si>
  <si>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</si>
  <si>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</si>
  <si>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</si>
  <si>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</si>
  <si>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</si>
  <si>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</si>
  <si>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</si>
  <si>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</si>
  <si>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</si>
  <si>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</si>
  <si>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</si>
  <si>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</si>
  <si>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</si>
  <si>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</si>
  <si>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</si>
  <si>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</si>
  <si>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</si>
  <si>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</si>
  <si>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</si>
  <si>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</si>
  <si>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</si>
  <si>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</si>
  <si>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</si>
  <si>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</si>
  <si>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</si>
  <si>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</si>
  <si>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</si>
  <si>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</si>
  <si>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</si>
  <si>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</si>
  <si>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</si>
  <si>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</si>
  <si>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</si>
  <si>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</si>
  <si>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</si>
  <si>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</si>
  <si>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</si>
  <si>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</si>
  <si>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</si>
  <si>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</si>
  <si>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</si>
  <si>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</si>
  <si>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</si>
  <si>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</si>
  <si>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</si>
  <si>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</si>
  <si>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</si>
  <si>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</si>
  <si>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</si>
  <si>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</si>
  <si>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</si>
  <si>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</si>
  <si>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</si>
  <si>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</si>
  <si>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</si>
  <si>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</si>
  <si>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</si>
  <si>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</si>
  <si>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</si>
  <si>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</si>
  <si>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</si>
  <si>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</si>
  <si>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</si>
  <si>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</si>
  <si>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</si>
  <si>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</si>
  <si>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</si>
  <si>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</si>
  <si>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</si>
  <si>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</si>
  <si>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</si>
  <si>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</si>
  <si>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</si>
  <si>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</si>
  <si>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</si>
  <si>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</si>
  <si>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</si>
  <si>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</si>
  <si>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</si>
  <si>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</si>
  <si>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</si>
  <si>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</si>
  <si>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</si>
  <si>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</si>
  <si>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</si>
  <si>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</si>
  <si>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</si>
  <si>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</si>
  <si>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</si>
  <si>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</si>
  <si>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</si>
  <si>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</si>
  <si>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</si>
  <si>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</si>
  <si>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</si>
  <si>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</si>
  <si>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</si>
  <si>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</si>
  <si>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</si>
  <si>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</si>
  <si>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</si>
  <si>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</si>
  <si>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</si>
  <si>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</si>
  <si>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</si>
  <si>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</si>
  <si>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</si>
  <si>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</si>
  <si>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</si>
  <si>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</si>
  <si>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</si>
  <si>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</si>
  <si>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</si>
  <si>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</si>
  <si>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</si>
  <si>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</si>
  <si>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</si>
  <si>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</si>
  <si>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</si>
  <si>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</si>
  <si>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</si>
  <si>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</si>
  <si>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</si>
  <si>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</si>
  <si>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</si>
  <si>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</si>
  <si>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</si>
  <si>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</si>
  <si>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</si>
  <si>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</si>
  <si>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</si>
  <si>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</si>
  <si>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</si>
  <si>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</si>
  <si>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</si>
  <si>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</si>
  <si>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</si>
  <si>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</si>
  <si>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</si>
  <si>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</si>
  <si>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</si>
  <si>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</si>
  <si>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</si>
  <si>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</si>
  <si>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</si>
  <si>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</si>
  <si>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</si>
  <si>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</si>
  <si>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</si>
  <si>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</si>
  <si>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</si>
  <si>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</si>
  <si>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</si>
  <si>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</si>
  <si>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</si>
  <si>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</si>
  <si>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</si>
  <si>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</si>
  <si>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</si>
  <si>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</si>
  <si>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</si>
  <si>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</si>
  <si>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</si>
  <si>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</si>
  <si>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</si>
  <si>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</si>
  <si>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</si>
  <si>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</si>
  <si>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</si>
  <si>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</si>
  <si>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</si>
  <si>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</si>
  <si>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</si>
  <si>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</si>
  <si>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</si>
  <si>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</si>
  <si>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</si>
  <si>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</si>
  <si>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</si>
  <si>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</si>
  <si>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</si>
  <si>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</si>
  <si>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</si>
  <si>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</si>
  <si>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</si>
  <si>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</si>
  <si>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</si>
  <si>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</si>
  <si>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</si>
  <si>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</si>
  <si>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</si>
  <si>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</si>
  <si>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</si>
  <si>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</si>
  <si>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</si>
  <si>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</si>
  <si>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</si>
  <si>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</si>
  <si>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</si>
  <si>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</si>
  <si>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</si>
  <si>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</si>
  <si>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</si>
  <si>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</si>
  <si>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</si>
  <si>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</si>
  <si>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</si>
  <si>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</si>
  <si>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</si>
  <si>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</si>
  <si>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</si>
  <si>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</si>
  <si>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</si>
  <si>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</si>
  <si>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</si>
  <si>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</si>
  <si>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</si>
  <si>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</si>
  <si>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</si>
  <si>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</si>
  <si>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</si>
  <si>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</si>
  <si>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</si>
  <si>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</si>
  <si>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</si>
  <si>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</si>
  <si>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</si>
  <si>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</si>
  <si>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</si>
  <si>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</si>
  <si>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</si>
  <si>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</si>
  <si>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</si>
  <si>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</si>
  <si>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</si>
  <si>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</si>
  <si>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</si>
  <si>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</si>
  <si>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</si>
  <si>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</si>
  <si>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</si>
  <si>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</si>
  <si>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</si>
  <si>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</si>
  <si>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</si>
  <si>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</si>
  <si>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</si>
  <si>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</si>
  <si>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</si>
  <si>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</si>
  <si>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</si>
  <si>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</si>
  <si>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</si>
  <si>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</si>
  <si>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</si>
  <si>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</si>
  <si>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</si>
  <si>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</si>
  <si>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</si>
  <si>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</si>
  <si>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</si>
  <si>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</si>
  <si>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</si>
  <si>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</si>
  <si>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</si>
  <si>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</si>
  <si>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</si>
  <si>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</si>
  <si>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</si>
  <si>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</si>
  <si>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</si>
  <si>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</si>
  <si>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</si>
  <si>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</si>
  <si>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</si>
  <si>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</si>
  <si>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</si>
  <si>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</si>
  <si>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</si>
  <si>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</si>
  <si>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</si>
  <si>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</si>
  <si>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</si>
  <si>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</si>
  <si>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</si>
  <si>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</si>
  <si>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</si>
  <si>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</si>
  <si>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</si>
  <si>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</si>
  <si>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</si>
  <si>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</si>
  <si>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</si>
  <si>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</si>
  <si>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</si>
  <si>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</si>
  <si>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</si>
  <si>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</si>
  <si>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</si>
  <si>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</si>
  <si>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</si>
  <si>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</si>
  <si>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</si>
  <si>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</si>
  <si>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</si>
  <si>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</si>
  <si>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</si>
  <si>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</si>
  <si>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</si>
  <si>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</si>
  <si>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</si>
  <si>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</si>
  <si>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</si>
  <si>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</si>
  <si>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</si>
  <si>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</si>
  <si>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</si>
  <si>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</si>
  <si>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</si>
  <si>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</si>
  <si>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</si>
  <si>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</si>
  <si>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</si>
  <si>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</si>
  <si>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</si>
  <si>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</si>
  <si>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</si>
  <si>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</si>
  <si>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</si>
  <si>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</si>
  <si>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</si>
  <si>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</si>
  <si>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</si>
  <si>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</si>
  <si>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</si>
  <si>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</si>
  <si>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</si>
  <si>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</si>
  <si>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</si>
  <si>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</si>
  <si>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</si>
  <si>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</si>
  <si>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</si>
  <si>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</si>
  <si>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</si>
  <si>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</si>
  <si>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</si>
  <si>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</si>
  <si>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</si>
  <si>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</si>
  <si>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</si>
  <si>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</si>
  <si>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</si>
  <si>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</si>
  <si>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</si>
  <si>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</si>
  <si>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</si>
  <si>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</si>
  <si>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</si>
  <si>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</si>
  <si>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</si>
  <si>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</si>
  <si>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</si>
  <si>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</si>
  <si>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</si>
  <si>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</si>
  <si>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</si>
  <si>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</si>
  <si>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</si>
  <si>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</si>
  <si>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</si>
  <si>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</si>
  <si>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</si>
  <si>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</si>
  <si>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</si>
  <si>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</si>
  <si>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</si>
  <si>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</si>
  <si>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</si>
  <si>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</si>
  <si>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</si>
  <si>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</si>
  <si>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</si>
  <si>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</si>
  <si>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</si>
  <si>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</si>
  <si>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</si>
  <si>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</si>
  <si>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</si>
  <si>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</si>
  <si>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</si>
  <si>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</si>
  <si>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</si>
  <si>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</si>
  <si>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</si>
  <si>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</si>
  <si>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</si>
  <si>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</si>
  <si>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</si>
  <si>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</si>
  <si>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</si>
  <si>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</si>
  <si>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</si>
  <si>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</si>
  <si>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</si>
  <si>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</si>
  <si>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</si>
  <si>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</si>
  <si>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</si>
  <si>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</si>
  <si>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</si>
  <si>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</si>
  <si>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</si>
  <si>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</si>
  <si>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</si>
  <si>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</si>
  <si>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</si>
  <si>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</si>
  <si>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</si>
  <si>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</si>
  <si>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</si>
  <si>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</si>
  <si>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</si>
  <si>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</si>
  <si>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</si>
  <si>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</si>
  <si>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</si>
  <si>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</si>
  <si>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</si>
  <si>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</si>
  <si>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</si>
  <si>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</si>
  <si>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</si>
  <si>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</si>
  <si>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</si>
  <si>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</si>
  <si>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</si>
  <si>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</si>
  <si>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</si>
  <si>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</si>
  <si>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</si>
  <si>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</si>
  <si>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</si>
  <si>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</si>
  <si>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</si>
  <si>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</si>
  <si>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</si>
  <si>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</si>
  <si>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</si>
  <si>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</si>
  <si>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</si>
  <si>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</si>
  <si>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</si>
  <si>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</si>
  <si>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</si>
  <si>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</si>
  <si>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</si>
  <si>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</si>
  <si>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</si>
  <si>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</si>
  <si>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</si>
  <si>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</si>
  <si>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</si>
  <si>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</si>
  <si>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</si>
  <si>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</si>
  <si>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</si>
  <si>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</si>
  <si>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</si>
  <si>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</si>
  <si>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</si>
  <si>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</si>
  <si>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</si>
  <si>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</si>
  <si>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</si>
  <si>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</si>
  <si>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</si>
  <si>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</si>
  <si>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</si>
  <si>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</si>
  <si>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</si>
  <si>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</si>
  <si>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</si>
  <si>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</si>
  <si>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</si>
  <si>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</si>
  <si>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</si>
  <si>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</si>
  <si>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</si>
  <si>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</si>
  <si>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</si>
  <si>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</si>
  <si>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</si>
  <si>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</si>
  <si>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</si>
  <si>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</si>
  <si>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</si>
  <si>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</si>
  <si>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</si>
  <si>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</si>
  <si>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</si>
  <si>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</si>
  <si>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</si>
  <si>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</si>
  <si>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</si>
  <si>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</si>
  <si>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</si>
  <si>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</si>
  <si>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</si>
  <si>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</si>
  <si>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</si>
  <si>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</si>
  <si>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</si>
  <si>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</si>
  <si>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</si>
  <si>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</si>
  <si>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</si>
  <si>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</si>
  <si>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</si>
  <si>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</si>
  <si>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</si>
  <si>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</si>
  <si>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</si>
  <si>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</si>
  <si>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</si>
  <si>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</si>
  <si>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</si>
  <si>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</si>
  <si>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</si>
  <si>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</si>
  <si>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</si>
  <si>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</si>
  <si>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</si>
  <si>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</si>
  <si>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</si>
  <si>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</si>
  <si>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</si>
  <si>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</si>
  <si>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</si>
  <si>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</si>
  <si>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</si>
  <si>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</si>
  <si>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</si>
  <si>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</si>
  <si>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</si>
  <si>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</si>
  <si>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</si>
  <si>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</si>
  <si>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</si>
  <si>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</si>
  <si>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</si>
  <si>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</si>
  <si>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</si>
  <si>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</si>
  <si>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</si>
  <si>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</si>
  <si>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</si>
  <si>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</si>
  <si>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</si>
  <si>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</si>
  <si>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</si>
  <si>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</si>
  <si>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</si>
  <si>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</si>
  <si>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</si>
  <si>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</si>
  <si>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</si>
  <si>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</si>
  <si>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</si>
  <si>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</si>
  <si>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</si>
  <si>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</si>
  <si>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</si>
  <si>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</si>
  <si>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</si>
  <si>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</si>
  <si>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</si>
  <si>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</si>
  <si>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</si>
  <si>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</si>
  <si>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</si>
  <si>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</si>
  <si>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</si>
  <si>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</si>
  <si>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</si>
  <si>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</si>
  <si>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</si>
  <si>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</si>
  <si>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</si>
  <si>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</si>
  <si>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</si>
  <si>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</si>
  <si>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</si>
  <si>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</si>
  <si>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</si>
  <si>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</si>
  <si>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</si>
  <si>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</si>
  <si>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</si>
  <si>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</si>
  <si>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</si>
  <si>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</si>
  <si>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</si>
  <si>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</si>
  <si>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</si>
  <si>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</si>
  <si>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</si>
  <si>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</si>
  <si>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</si>
  <si>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</si>
  <si>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</si>
  <si>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</si>
  <si>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</si>
  <si>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</si>
  <si>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</si>
  <si>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</si>
  <si>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</si>
  <si>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</si>
  <si>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</si>
  <si>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</si>
  <si>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</si>
  <si>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</si>
  <si>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</si>
  <si>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</si>
  <si>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</si>
  <si>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</si>
  <si>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</si>
  <si>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</si>
  <si>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</si>
  <si>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</si>
  <si>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</si>
  <si>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</si>
  <si>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</si>
  <si>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</si>
  <si>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</si>
  <si>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</si>
  <si>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</si>
  <si>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</si>
  <si>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</si>
  <si>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</si>
  <si>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</si>
  <si>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</si>
  <si>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</si>
  <si>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</si>
  <si>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</si>
  <si>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</si>
  <si>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</si>
  <si>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</si>
  <si>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</si>
  <si>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</si>
  <si>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</si>
  <si>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</si>
  <si>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</si>
  <si>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</si>
  <si>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</si>
  <si>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</si>
  <si>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</si>
  <si>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</si>
  <si>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</si>
  <si>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</si>
  <si>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</si>
  <si>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</si>
  <si>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</si>
  <si>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</si>
  <si>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</si>
  <si>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</si>
  <si>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</si>
  <si>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</si>
  <si>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</si>
  <si>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</si>
  <si>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</si>
  <si>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</si>
  <si>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</si>
  <si>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</si>
  <si>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</si>
  <si>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</si>
  <si>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</si>
  <si>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</si>
  <si>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</si>
  <si>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</si>
  <si>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</si>
  <si>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</si>
  <si>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</si>
  <si>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</si>
  <si>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</si>
  <si>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</si>
  <si>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</si>
  <si>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</si>
  <si>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</si>
  <si>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</si>
  <si>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</si>
  <si>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</si>
  <si>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</si>
  <si>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</si>
  <si>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</si>
  <si>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</si>
  <si>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</si>
  <si>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</si>
  <si>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</si>
  <si>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</si>
  <si>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</si>
  <si>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</si>
  <si>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</si>
  <si>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</si>
  <si>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</si>
  <si>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</si>
  <si>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</si>
  <si>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</si>
  <si>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</si>
  <si>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</si>
  <si>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</si>
  <si>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</si>
  <si>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</si>
  <si>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</si>
  <si>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</si>
  <si>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</si>
  <si>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</si>
  <si>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</si>
  <si>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</si>
  <si>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</si>
  <si>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</si>
  <si>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</si>
  <si>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</si>
  <si>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</si>
  <si>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</si>
  <si>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</si>
  <si>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</si>
  <si>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</si>
  <si>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</si>
  <si>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</si>
  <si>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</si>
  <si>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</si>
  <si>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</si>
  <si>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</si>
  <si>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</si>
  <si>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</si>
  <si>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</si>
  <si>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</si>
  <si>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</si>
  <si>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</si>
  <si>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</si>
  <si>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</si>
  <si>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</si>
  <si>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</si>
  <si>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</si>
  <si>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</si>
  <si>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</si>
  <si>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</si>
  <si>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</si>
  <si>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</si>
  <si>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</si>
  <si>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</si>
  <si>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</si>
  <si>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</si>
  <si>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</si>
  <si>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</si>
  <si>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</si>
  <si>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</si>
  <si>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</si>
  <si>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</si>
  <si>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</si>
  <si>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</si>
  <si>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</si>
  <si>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</si>
  <si>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</si>
  <si>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</si>
  <si>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</si>
  <si>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</si>
  <si>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</si>
  <si>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</si>
  <si>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</si>
  <si>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</si>
  <si>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</si>
  <si>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</si>
  <si>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</si>
  <si>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</si>
  <si>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</si>
  <si>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</si>
  <si>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</si>
  <si>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</si>
  <si>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</si>
  <si>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</si>
  <si>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</si>
  <si>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</si>
  <si>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</si>
  <si>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</si>
  <si>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</si>
  <si>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</si>
  <si>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</si>
  <si>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</si>
  <si>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</si>
  <si>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</si>
  <si>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</si>
  <si>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</si>
  <si>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</si>
  <si>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</si>
  <si>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</si>
  <si>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</si>
  <si>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</si>
  <si>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</si>
  <si>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</si>
  <si>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</si>
  <si>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</si>
  <si>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</si>
  <si>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</si>
  <si>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</si>
  <si>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</si>
  <si>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</si>
  <si>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</si>
  <si>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</si>
  <si>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</si>
  <si>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</si>
  <si>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</si>
  <si>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</si>
  <si>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</si>
  <si>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</si>
  <si>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</si>
  <si>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</si>
  <si>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</si>
  <si>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</si>
  <si>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</si>
  <si>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</si>
  <si>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</si>
  <si>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</si>
  <si>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</si>
  <si>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</si>
  <si>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</si>
  <si>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</si>
  <si>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</si>
  <si>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</si>
  <si>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</si>
  <si>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</si>
  <si>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</si>
  <si>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</si>
  <si>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</si>
  <si>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</si>
  <si>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</si>
  <si>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</si>
  <si>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</si>
  <si>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</si>
  <si>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</si>
  <si>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</si>
  <si>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</si>
  <si>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</si>
  <si>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</si>
  <si>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</si>
  <si>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</si>
  <si>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</si>
  <si>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</si>
  <si>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</si>
  <si>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</si>
  <si>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</si>
  <si>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</si>
  <si>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</si>
  <si>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</si>
  <si>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</si>
  <si>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</si>
  <si>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</si>
  <si>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</si>
  <si>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</si>
  <si>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</si>
  <si>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</si>
  <si>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</si>
  <si>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</si>
  <si>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</si>
  <si>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</si>
  <si>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</si>
  <si>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</si>
  <si>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</si>
  <si>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</si>
  <si>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</si>
  <si>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</si>
  <si>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</si>
  <si>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</si>
  <si>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</si>
  <si>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</si>
  <si>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</si>
  <si>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</si>
  <si>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</si>
  <si>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</si>
  <si>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</si>
  <si>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</si>
  <si>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</si>
  <si>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</si>
  <si>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</si>
  <si>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</si>
  <si>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</si>
  <si>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</si>
  <si>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</si>
  <si>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</si>
  <si>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</si>
  <si>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</si>
  <si>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</si>
  <si>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</si>
  <si>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</si>
  <si>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</si>
  <si>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</si>
  <si>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</si>
  <si>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</si>
  <si>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</si>
  <si>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</si>
  <si>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</si>
  <si>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</si>
  <si>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</si>
  <si>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</si>
  <si>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</si>
  <si>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</si>
  <si>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</si>
  <si>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</si>
  <si>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</si>
  <si>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</si>
  <si>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</si>
  <si>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</si>
  <si>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</si>
  <si>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</si>
  <si>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</si>
  <si>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</si>
  <si>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</si>
  <si>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</si>
  <si>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</si>
  <si>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</si>
  <si>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</si>
  <si>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</si>
  <si>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</si>
  <si>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</si>
  <si>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</si>
  <si>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</si>
  <si>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</si>
  <si>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</si>
  <si>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</si>
  <si>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</si>
  <si>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</si>
  <si>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</si>
  <si>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</si>
  <si>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</si>
  <si>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</si>
  <si>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</si>
  <si>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</si>
  <si>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</si>
  <si>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</si>
  <si>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</si>
  <si>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</si>
  <si>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</si>
  <si>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</si>
  <si>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</si>
  <si>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</si>
  <si>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</si>
  <si>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</si>
  <si>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</si>
  <si>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</si>
  <si>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</si>
  <si>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</si>
  <si>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</si>
  <si>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</si>
  <si>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</si>
  <si>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</si>
  <si>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</si>
  <si>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</si>
  <si>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</si>
  <si>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</si>
  <si>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</si>
  <si>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</si>
  <si>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</si>
  <si>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</si>
  <si>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</si>
  <si>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</si>
  <si>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</si>
  <si>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</si>
  <si>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</si>
  <si>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</si>
  <si>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</si>
  <si>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</si>
  <si>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</si>
  <si>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</si>
  <si>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</si>
  <si>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</si>
  <si>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</si>
  <si>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</si>
  <si>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</si>
  <si>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</si>
  <si>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</si>
  <si>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</si>
  <si>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</si>
  <si>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</si>
  <si>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</si>
  <si>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</si>
  <si>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</si>
  <si>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</si>
  <si>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</si>
  <si>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</si>
  <si>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</si>
  <si>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</si>
  <si>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</si>
  <si>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</si>
  <si>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</si>
  <si>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</si>
  <si>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</si>
  <si>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</si>
  <si>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</si>
  <si>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</si>
  <si>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</si>
  <si>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</si>
  <si>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</si>
  <si>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</si>
  <si>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</si>
  <si>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</si>
  <si>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</si>
  <si>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</si>
  <si>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</si>
  <si>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</si>
  <si>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</si>
  <si>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</si>
  <si>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</si>
  <si>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</si>
  <si>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</si>
  <si>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</si>
  <si>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</si>
  <si>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</si>
  <si>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</si>
  <si>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</si>
  <si>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</si>
  <si>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</si>
  <si>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</si>
  <si>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</si>
  <si>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</si>
  <si>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</si>
  <si>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</si>
  <si>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</si>
  <si>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</si>
  <si>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</si>
  <si>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</si>
  <si>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</si>
  <si>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</si>
  <si>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</si>
  <si>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</si>
  <si>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</si>
  <si>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</si>
  <si>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</si>
  <si>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</si>
  <si>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</si>
  <si>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</si>
  <si>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</si>
  <si>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</si>
  <si>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</si>
  <si>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</si>
  <si>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</si>
  <si>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</si>
  <si>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</si>
  <si>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</si>
  <si>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</si>
  <si>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</si>
  <si>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</si>
  <si>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</si>
  <si>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</si>
  <si>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</si>
  <si>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</si>
  <si>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</si>
  <si>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</si>
  <si>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</si>
  <si>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</si>
  <si>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</si>
  <si>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</si>
  <si>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</si>
  <si>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</si>
  <si>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</si>
  <si>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</si>
  <si>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</si>
  <si>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</si>
  <si>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</si>
  <si>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</si>
  <si>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</si>
  <si>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</si>
  <si>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</si>
  <si>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</si>
  <si>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</si>
  <si>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</si>
  <si>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</si>
  <si>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</si>
  <si>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</si>
  <si>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</si>
  <si>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</si>
  <si>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</si>
  <si>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</si>
  <si>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</si>
  <si>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</si>
  <si>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</si>
  <si>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</si>
  <si>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</si>
  <si>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</si>
  <si>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</si>
  <si>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</si>
  <si>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</si>
  <si>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</si>
  <si>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</si>
  <si>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</si>
  <si>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</si>
  <si>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</si>
  <si>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</si>
  <si>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</si>
  <si>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</si>
  <si>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</si>
  <si>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</si>
  <si>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</si>
  <si>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</si>
  <si>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</si>
  <si>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</si>
  <si>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</si>
  <si>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</si>
  <si>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</si>
  <si>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</si>
  <si>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</si>
  <si>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</si>
  <si>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</si>
  <si>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</si>
  <si>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</si>
  <si>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</si>
  <si>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</si>
  <si>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</si>
  <si>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</si>
  <si>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</si>
  <si>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</si>
  <si>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</si>
  <si>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</si>
  <si>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</si>
  <si>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</si>
  <si>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</si>
  <si>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</si>
  <si>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</si>
  <si>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</si>
  <si>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</si>
  <si>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</si>
  <si>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</si>
  <si>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</si>
  <si>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</si>
  <si>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</si>
  <si>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</si>
  <si>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</si>
  <si>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</si>
  <si>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</si>
  <si>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</si>
  <si>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</si>
  <si>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</si>
  <si>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</si>
  <si>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</si>
  <si>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</si>
  <si>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</si>
  <si>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</si>
  <si>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</si>
  <si>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</si>
  <si>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</si>
  <si>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</si>
  <si>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</si>
  <si>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</si>
  <si>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</si>
  <si>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</si>
  <si>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</si>
  <si>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</si>
  <si>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</si>
  <si>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</si>
  <si>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</si>
  <si>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</si>
  <si>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</si>
  <si>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</si>
  <si>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</si>
  <si>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</si>
  <si>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</si>
  <si>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</si>
  <si>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</si>
  <si>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</si>
  <si>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</si>
  <si>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</si>
  <si>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</si>
  <si>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</si>
  <si>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</si>
  <si>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</si>
  <si>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</si>
  <si>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</si>
  <si>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</si>
  <si>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</si>
  <si>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</si>
  <si>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</si>
  <si>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</si>
  <si>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</si>
  <si>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</si>
  <si>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</si>
  <si>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</si>
  <si>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</si>
  <si>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</si>
  <si>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</si>
  <si>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</si>
  <si>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</si>
  <si>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</si>
  <si>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</si>
  <si>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</si>
  <si>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</si>
  <si>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</si>
  <si>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</si>
  <si>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</si>
  <si>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</si>
  <si>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</si>
  <si>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</si>
  <si>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</si>
  <si>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</si>
  <si>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</si>
  <si>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</si>
  <si>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</si>
  <si>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</si>
  <si>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</si>
  <si>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</si>
  <si>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</si>
  <si>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</si>
  <si>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</si>
  <si>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</si>
  <si>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</si>
  <si>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</si>
  <si>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</si>
  <si>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</si>
  <si>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</si>
  <si>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</si>
  <si>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</si>
  <si>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</si>
  <si>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</si>
  <si>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</si>
  <si>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</si>
  <si>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</si>
  <si>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</si>
  <si>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</si>
  <si>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</si>
  <si>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</si>
  <si>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</si>
  <si>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</si>
  <si>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</si>
  <si>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</si>
  <si>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</si>
  <si>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</si>
  <si>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</si>
  <si>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</si>
  <si>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</si>
  <si>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</si>
  <si>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</si>
  <si>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</si>
  <si>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</si>
  <si>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</si>
  <si>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</si>
  <si>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</si>
  <si>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</si>
  <si>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</si>
  <si>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</si>
  <si>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</si>
  <si>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</si>
  <si>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</si>
  <si>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</si>
  <si>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</si>
  <si>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</si>
  <si>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</si>
  <si>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</si>
  <si>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</si>
  <si>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</si>
  <si>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</si>
  <si>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</si>
  <si>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</si>
  <si>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</si>
  <si>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</si>
  <si>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</si>
  <si>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</si>
  <si>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</si>
  <si>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</si>
  <si>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</si>
  <si>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</si>
  <si>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</si>
  <si>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</si>
  <si>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</si>
  <si>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</si>
  <si>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</si>
  <si>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</si>
  <si>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</si>
  <si>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</si>
  <si>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</si>
  <si>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</si>
  <si>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</si>
  <si>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</si>
  <si>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</si>
  <si>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</si>
  <si>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</si>
  <si>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</si>
  <si>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</si>
  <si>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</si>
  <si>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</si>
  <si>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</si>
  <si>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</si>
  <si>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</si>
  <si>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</si>
  <si>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</si>
  <si>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</si>
  <si>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</si>
  <si>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</si>
  <si>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</si>
  <si>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</si>
  <si>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</si>
  <si>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</si>
  <si>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</si>
  <si>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</si>
  <si>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</si>
  <si>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</si>
  <si>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</si>
  <si>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</si>
  <si>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</si>
  <si>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</si>
  <si>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</si>
  <si>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</si>
  <si>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</si>
  <si>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</si>
  <si>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</si>
  <si>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</si>
  <si>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</si>
  <si>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</si>
  <si>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</si>
  <si>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</si>
  <si>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</si>
  <si>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</si>
  <si>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</si>
  <si>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</si>
  <si>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</si>
  <si>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</si>
  <si>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</si>
  <si>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</si>
  <si>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</si>
  <si>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</si>
  <si>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</si>
  <si>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</si>
  <si>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</si>
  <si>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</si>
  <si>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</si>
  <si>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</si>
  <si>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</si>
  <si>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</si>
  <si>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</si>
  <si>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</si>
  <si>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</si>
  <si>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</si>
  <si>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</si>
  <si>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</si>
  <si>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</si>
  <si>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</si>
  <si>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</si>
  <si>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</si>
  <si>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</si>
  <si>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</si>
  <si>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</si>
  <si>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</si>
  <si>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</si>
  <si>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</si>
  <si>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</si>
  <si>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</si>
  <si>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</si>
  <si>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</si>
  <si>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</si>
  <si>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</si>
  <si>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</si>
  <si>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</si>
  <si>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</si>
  <si>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</si>
  <si>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</si>
  <si>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</si>
  <si>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</si>
  <si>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</si>
  <si>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</si>
  <si>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</si>
  <si>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</si>
  <si>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</si>
  <si>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</si>
  <si>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</si>
  <si>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</si>
  <si>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</si>
  <si>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</si>
  <si>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</si>
  <si>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</si>
  <si>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</si>
  <si>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</si>
  <si>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</si>
  <si>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</si>
  <si>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</si>
  <si>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</si>
  <si>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</si>
  <si>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</si>
  <si>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</si>
  <si>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</si>
  <si>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</si>
  <si>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</si>
  <si>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</si>
  <si>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</si>
  <si>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</si>
  <si>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</si>
  <si>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</si>
  <si>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</si>
  <si>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</si>
  <si>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</si>
  <si>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</si>
  <si>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</si>
  <si>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</si>
  <si>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</si>
  <si>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</si>
  <si>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</si>
  <si>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</si>
  <si>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</si>
  <si>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</si>
  <si>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</si>
  <si>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</si>
  <si>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</si>
  <si>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</si>
  <si>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</si>
  <si>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</si>
  <si>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</si>
  <si>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</si>
  <si>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</si>
  <si>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</si>
  <si>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</si>
  <si>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</si>
  <si>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</si>
  <si>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</si>
  <si>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</si>
  <si>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</si>
  <si>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</si>
  <si>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</si>
  <si>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</si>
  <si>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</si>
  <si>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</si>
  <si>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</si>
  <si>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</si>
  <si>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</si>
  <si>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</si>
  <si>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</si>
  <si>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</si>
  <si>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</si>
  <si>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</si>
  <si>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</si>
  <si>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</si>
  <si>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</si>
  <si>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</si>
  <si>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</si>
  <si>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</si>
  <si>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</si>
  <si>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</si>
  <si>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</si>
  <si>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</si>
  <si>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</si>
  <si>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</si>
  <si>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</si>
  <si>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</si>
  <si>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</si>
  <si>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</si>
  <si>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</si>
  <si>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</si>
  <si>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</si>
  <si>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</si>
  <si>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</si>
  <si>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</si>
  <si>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</si>
  <si>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</si>
  <si>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</si>
  <si>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</si>
  <si>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</si>
  <si>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</si>
  <si>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</si>
  <si>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</si>
  <si>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</si>
  <si>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</si>
  <si>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</si>
  <si>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</si>
  <si>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</si>
  <si>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</si>
  <si>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</si>
  <si>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</si>
  <si>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</si>
  <si>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</si>
  <si>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</si>
  <si>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</si>
  <si>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</si>
  <si>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</si>
  <si>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</si>
  <si>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</si>
  <si>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</si>
  <si>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</si>
  <si>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</si>
  <si>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</si>
  <si>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</si>
  <si>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</si>
  <si>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</si>
  <si>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</si>
  <si>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</si>
  <si>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</si>
  <si>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</si>
  <si>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</si>
  <si>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</si>
  <si>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</si>
  <si>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</si>
  <si>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</si>
  <si>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</si>
  <si>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</si>
  <si>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</si>
  <si>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</si>
  <si>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</si>
  <si>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</si>
  <si>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</si>
  <si>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</si>
  <si>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</si>
  <si>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</si>
  <si>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</si>
  <si>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</si>
  <si>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</si>
  <si>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</si>
  <si>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</si>
  <si>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</si>
  <si>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</si>
  <si>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</si>
  <si>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</si>
  <si>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</si>
  <si>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</si>
  <si>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</si>
  <si>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</si>
  <si>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</si>
  <si>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</si>
  <si>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</si>
  <si>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</si>
  <si>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</si>
  <si>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</si>
  <si>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</si>
  <si>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</si>
  <si>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</si>
  <si>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</si>
  <si>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</si>
  <si>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</si>
  <si>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</si>
  <si>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</si>
  <si>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</si>
  <si>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</si>
  <si>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</si>
  <si>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</si>
  <si>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</si>
  <si>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</si>
  <si>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</si>
  <si>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</si>
  <si>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</si>
  <si>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</si>
  <si>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</si>
  <si>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</si>
  <si>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</si>
  <si>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</si>
  <si>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</si>
  <si>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</si>
  <si>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</si>
  <si>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</si>
  <si>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</si>
  <si>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</si>
  <si>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</si>
  <si>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</si>
  <si>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</si>
  <si>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</si>
  <si>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</si>
  <si>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</si>
  <si>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</si>
  <si>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</si>
  <si>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</si>
  <si>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</si>
  <si>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</si>
  <si>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</si>
  <si>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</si>
  <si>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</si>
  <si>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</si>
  <si>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</si>
  <si>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</si>
  <si>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</si>
  <si>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</si>
  <si>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</si>
  <si>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</si>
  <si>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</si>
  <si>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</si>
  <si>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</si>
  <si>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</si>
  <si>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</si>
  <si>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</si>
  <si>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</si>
  <si>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</si>
  <si>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</si>
  <si>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</si>
  <si>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</si>
  <si>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</si>
  <si>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</si>
  <si>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</si>
  <si>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</si>
  <si>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</si>
  <si>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</si>
  <si>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</si>
  <si>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</si>
  <si>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</si>
  <si>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</si>
  <si>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</si>
  <si>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</si>
  <si>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</si>
  <si>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</si>
  <si>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</si>
  <si>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</si>
  <si>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</si>
  <si>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</si>
  <si>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</si>
  <si>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</si>
  <si>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</si>
  <si>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</si>
  <si>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</si>
  <si>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</si>
  <si>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</si>
  <si>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</si>
  <si>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</si>
  <si>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</si>
  <si>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</si>
  <si>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</si>
  <si>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</si>
  <si>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</si>
  <si>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</si>
  <si>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</si>
  <si>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</si>
  <si>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</si>
  <si>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</si>
  <si>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</si>
  <si>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</si>
  <si>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</si>
  <si>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</si>
  <si>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</si>
  <si>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</si>
  <si>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</si>
  <si>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</si>
  <si>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</si>
  <si>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</si>
  <si>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</si>
  <si>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</si>
  <si>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</si>
  <si>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</si>
  <si>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</si>
  <si>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</si>
  <si>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</si>
  <si>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</si>
  <si>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</si>
  <si>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</si>
  <si>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</si>
  <si>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</si>
  <si>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</si>
  <si>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</si>
  <si>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</si>
  <si>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</si>
  <si>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</si>
  <si>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</si>
  <si>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</si>
  <si>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</si>
  <si>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</si>
  <si>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</si>
  <si>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</si>
  <si>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</si>
  <si>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</si>
  <si>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</si>
  <si>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</si>
  <si>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</si>
  <si>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</si>
  <si>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</si>
  <si>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</si>
  <si>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</si>
  <si>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</si>
  <si>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</si>
  <si>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</si>
  <si>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</si>
  <si>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</si>
  <si>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</si>
  <si>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</si>
  <si>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</si>
  <si>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</si>
  <si>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</si>
  <si>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</si>
  <si>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</si>
  <si>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</si>
  <si>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</si>
  <si>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</si>
  <si>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</si>
  <si>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</si>
  <si>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</si>
  <si>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</si>
  <si>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</si>
  <si>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</si>
  <si>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</si>
  <si>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</si>
  <si>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</si>
  <si>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</si>
  <si>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</si>
  <si>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</si>
  <si>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</si>
  <si>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</si>
  <si>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</si>
  <si>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</si>
  <si>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</si>
  <si>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</si>
  <si>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</si>
  <si>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</si>
  <si>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</si>
  <si>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</si>
  <si>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</si>
  <si>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</si>
  <si>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</si>
  <si>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</si>
  <si>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</si>
  <si>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</si>
  <si>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</si>
  <si>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</si>
  <si>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</si>
  <si>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</si>
  <si>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</si>
  <si>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</si>
  <si>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</si>
  <si>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</si>
  <si>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</si>
  <si>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</si>
  <si>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</si>
  <si>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</si>
  <si>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</si>
  <si>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</si>
  <si>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</si>
  <si>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</si>
  <si>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</si>
  <si>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</si>
  <si>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</si>
  <si>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</si>
  <si>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</si>
  <si>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</si>
  <si>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</si>
  <si>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</si>
  <si>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</si>
  <si>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</si>
  <si>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</si>
  <si>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</si>
  <si>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</si>
  <si>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</si>
  <si>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</si>
  <si>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</si>
  <si>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</si>
  <si>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</si>
  <si>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</si>
  <si>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</si>
  <si>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</si>
  <si>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</si>
  <si>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</si>
  <si>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</si>
  <si>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</si>
  <si>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</si>
  <si>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</si>
  <si>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</si>
  <si>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</si>
  <si>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</si>
  <si>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</si>
  <si>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</si>
  <si>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</si>
  <si>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</si>
  <si>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</si>
  <si>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</si>
  <si>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</si>
  <si>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</si>
  <si>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</si>
  <si>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</si>
  <si>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</si>
  <si>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</si>
  <si>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</si>
  <si>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</si>
  <si>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</si>
  <si>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</si>
  <si>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</si>
  <si>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</si>
  <si>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</si>
  <si>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</si>
  <si>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</si>
  <si>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</si>
  <si>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</si>
  <si>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</si>
  <si>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</si>
  <si>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</si>
  <si>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</si>
  <si>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</si>
  <si>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</si>
  <si>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</si>
  <si>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</si>
  <si>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</si>
  <si>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</si>
  <si>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</si>
  <si>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</si>
  <si>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</si>
  <si>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</si>
  <si>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</si>
  <si>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</si>
  <si>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</si>
  <si>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</si>
  <si>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</si>
  <si>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</si>
  <si>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</si>
  <si>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</si>
  <si>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</si>
  <si>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</si>
  <si>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</si>
  <si>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</si>
  <si>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</si>
  <si>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</si>
  <si>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</si>
  <si>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</si>
  <si>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</si>
  <si>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</si>
  <si>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</si>
  <si>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</si>
  <si>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</si>
  <si>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</si>
  <si>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</si>
  <si>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</si>
  <si>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</si>
  <si>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</si>
  <si>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</si>
  <si>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</si>
  <si>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</si>
  <si>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</si>
  <si>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</si>
  <si>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</si>
  <si>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</si>
  <si>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</si>
  <si>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</si>
  <si>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</si>
  <si>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</si>
  <si>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</si>
  <si>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</si>
  <si>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</si>
  <si>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</si>
  <si>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</si>
  <si>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</si>
  <si>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</si>
  <si>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</si>
  <si>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</si>
  <si>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</si>
  <si>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</si>
  <si>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</si>
  <si>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</si>
  <si>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</si>
  <si>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</si>
  <si>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</si>
  <si>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</si>
  <si>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</si>
  <si>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</si>
  <si>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</si>
  <si>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</si>
  <si>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</si>
  <si>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</si>
  <si>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</si>
  <si>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</si>
  <si>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</si>
  <si>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</si>
  <si>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</si>
  <si>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</si>
  <si>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</si>
  <si>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</si>
  <si>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</si>
  <si>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</si>
  <si>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</si>
  <si>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</si>
  <si>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</si>
  <si>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</si>
  <si>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</si>
  <si>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</si>
  <si>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</si>
  <si>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</si>
  <si>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</si>
  <si>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</si>
  <si>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</si>
  <si>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</si>
  <si>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</si>
  <si>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</si>
  <si>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</si>
  <si>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</si>
  <si>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</si>
  <si>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</si>
  <si>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</si>
  <si>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</si>
  <si>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</si>
  <si>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</si>
  <si>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</si>
  <si>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</si>
  <si>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</si>
  <si>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</si>
  <si>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</si>
  <si>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</si>
  <si>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</si>
  <si>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</si>
  <si>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</si>
  <si>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</si>
  <si>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</si>
  <si>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</si>
  <si>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</si>
  <si>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</si>
  <si>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</si>
  <si>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</si>
  <si>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</si>
  <si>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</si>
  <si>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</si>
  <si>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</si>
  <si>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</si>
  <si>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</si>
  <si>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</si>
  <si>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</si>
  <si>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</si>
  <si>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</si>
  <si>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</si>
  <si>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</si>
  <si>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</si>
  <si>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</si>
  <si>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</si>
  <si>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</si>
  <si>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</si>
  <si>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</si>
  <si>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</si>
  <si>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</si>
  <si>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</si>
  <si>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</si>
  <si>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</si>
  <si>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</si>
  <si>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</si>
  <si>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</si>
  <si>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</si>
  <si>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</si>
  <si>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</si>
  <si>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</si>
  <si>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</si>
  <si>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</si>
  <si>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</si>
  <si>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</si>
  <si>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</si>
  <si>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</si>
  <si>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</si>
  <si>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</si>
  <si>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</si>
  <si>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</si>
  <si>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</si>
  <si>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</si>
  <si>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</si>
  <si>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</si>
  <si>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</si>
  <si>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</si>
  <si>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</si>
  <si>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</si>
  <si>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</si>
  <si>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</si>
  <si>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</si>
  <si>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</si>
  <si>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</si>
  <si>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</si>
  <si>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</si>
  <si>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</si>
  <si>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</si>
  <si>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</si>
  <si>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</si>
  <si>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</si>
  <si>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</si>
  <si>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</si>
  <si>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</si>
  <si>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</si>
  <si>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</si>
  <si>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</si>
  <si>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</si>
  <si>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</si>
  <si>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</si>
  <si>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</si>
  <si>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</si>
  <si>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</si>
  <si>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</si>
  <si>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</si>
  <si>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</si>
  <si>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</si>
  <si>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</si>
  <si>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</si>
  <si>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</si>
  <si>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</si>
  <si>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</si>
  <si>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</si>
  <si>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</si>
  <si>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</si>
  <si>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</si>
  <si>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</si>
  <si>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</si>
  <si>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</si>
  <si>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</si>
  <si>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</si>
  <si>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</si>
  <si>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</si>
  <si>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</si>
  <si>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</si>
  <si>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</si>
  <si>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</si>
  <si>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</si>
  <si>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</si>
  <si>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</si>
  <si>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</si>
  <si>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</si>
  <si>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</si>
  <si>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</si>
  <si>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</si>
  <si>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</si>
  <si>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</si>
  <si>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</si>
  <si>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</si>
  <si>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</si>
  <si>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</si>
  <si>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</si>
  <si>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</si>
  <si>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</si>
  <si>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</si>
  <si>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</si>
  <si>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</si>
  <si>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</si>
  <si>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</si>
  <si>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</si>
  <si>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</si>
  <si>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</si>
  <si>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</si>
  <si>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</si>
  <si>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</si>
  <si>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</si>
  <si>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</si>
  <si>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</si>
  <si>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</si>
  <si>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</si>
  <si>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</si>
  <si>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</si>
  <si>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</si>
  <si>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</si>
  <si>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</si>
  <si>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</si>
  <si>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</si>
  <si>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</si>
  <si>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</si>
  <si>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</si>
  <si>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</si>
  <si>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</si>
  <si>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</si>
  <si>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</si>
  <si>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</si>
  <si>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</si>
  <si>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</si>
  <si>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</si>
  <si>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</si>
  <si>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</si>
  <si>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</si>
  <si>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</si>
  <si>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</si>
  <si>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</si>
  <si>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</si>
  <si>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</si>
  <si>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</si>
  <si>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</si>
  <si>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</si>
  <si>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</si>
  <si>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</si>
  <si>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</si>
  <si>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</si>
  <si>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</si>
  <si>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</si>
  <si>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</si>
  <si>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</si>
  <si>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</si>
  <si>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</si>
  <si>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</si>
  <si>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</si>
  <si>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</si>
  <si>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</si>
  <si>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</si>
  <si>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</si>
  <si>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</si>
  <si>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</si>
  <si>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</si>
  <si>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</si>
  <si>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</si>
  <si>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</si>
  <si>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</si>
  <si>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</si>
  <si>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</si>
  <si>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</si>
  <si>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</si>
  <si>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</si>
  <si>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</si>
  <si>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</si>
  <si>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</si>
  <si>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</si>
  <si>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</si>
  <si>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</si>
  <si>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</si>
  <si>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</si>
  <si>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</si>
  <si>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</si>
  <si>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</si>
  <si>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</si>
  <si>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</si>
  <si>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</si>
  <si>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</si>
  <si>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</si>
  <si>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</si>
  <si>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</si>
  <si>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</si>
  <si>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</si>
  <si>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</si>
  <si>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</si>
  <si>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</si>
  <si>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</si>
  <si>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</si>
  <si>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</si>
  <si>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</si>
  <si>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</si>
  <si>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</si>
  <si>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</si>
  <si>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</si>
  <si>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</si>
  <si>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</si>
  <si>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</si>
  <si>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</si>
  <si>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</si>
  <si>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</si>
  <si>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</si>
  <si>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</si>
  <si>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</si>
  <si>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</si>
  <si>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</si>
  <si>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</si>
  <si>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</si>
  <si>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</si>
  <si>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</si>
  <si>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</si>
  <si>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</si>
  <si>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</si>
  <si>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</si>
  <si>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</si>
  <si>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</si>
  <si>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</si>
  <si>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</si>
  <si>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</si>
  <si>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</si>
  <si>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</si>
  <si>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</si>
  <si>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</si>
  <si>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</si>
  <si>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</si>
  <si>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</si>
  <si>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</si>
  <si>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</si>
  <si>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</si>
  <si>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</si>
  <si>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</si>
  <si>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</si>
  <si>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</si>
  <si>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</si>
  <si>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</si>
  <si>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</si>
  <si>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</si>
  <si>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</si>
  <si>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</si>
  <si>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</si>
  <si>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</si>
  <si>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</si>
  <si>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</si>
  <si>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</si>
  <si>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</si>
  <si>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</si>
  <si>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</si>
  <si>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</si>
  <si>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</si>
  <si>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</si>
  <si>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</si>
  <si>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</si>
  <si>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</si>
  <si>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</si>
  <si>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</si>
  <si>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</si>
  <si>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</si>
  <si>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</si>
  <si>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</si>
  <si>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</si>
  <si>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</si>
  <si>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</si>
  <si>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</si>
  <si>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</si>
  <si>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</si>
  <si>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</si>
  <si>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</si>
  <si>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</si>
  <si>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</si>
  <si>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</si>
  <si>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</si>
  <si>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</si>
  <si>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</si>
  <si>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</si>
  <si>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</si>
  <si>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</si>
  <si>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</si>
  <si>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</si>
  <si>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</si>
  <si>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</si>
  <si>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</si>
  <si>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</si>
  <si>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</si>
  <si>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</si>
  <si>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</si>
  <si>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</si>
  <si>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</si>
  <si>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</si>
  <si>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</si>
  <si>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</si>
  <si>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</si>
  <si>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</si>
  <si>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</si>
  <si>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</si>
  <si>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</si>
  <si>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</si>
  <si>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</si>
  <si>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</si>
  <si>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</si>
  <si>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</si>
  <si>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</si>
  <si>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</si>
  <si>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</si>
  <si>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</si>
  <si>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</si>
  <si>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</si>
  <si>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</si>
  <si>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</si>
  <si>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</si>
  <si>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</si>
  <si>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</si>
  <si>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</si>
  <si>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</si>
  <si>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</si>
  <si>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</si>
  <si>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</si>
  <si>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</si>
  <si>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</si>
  <si>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</si>
  <si>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</si>
  <si>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</si>
  <si>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</si>
  <si>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</si>
  <si>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</si>
  <si>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</si>
  <si>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</si>
  <si>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</si>
  <si>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</si>
  <si>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</si>
  <si>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</si>
  <si>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</si>
  <si>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</si>
  <si>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</si>
  <si>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</si>
  <si>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</si>
  <si>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</si>
  <si>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</si>
  <si>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</si>
  <si>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</si>
  <si>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</si>
  <si>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</si>
  <si>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</si>
  <si>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</si>
  <si>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</si>
  <si>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</si>
  <si>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</si>
  <si>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</si>
  <si>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</si>
  <si>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</si>
  <si>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</si>
  <si>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</si>
  <si>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</si>
  <si>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</si>
  <si>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</si>
  <si>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</si>
  <si>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</si>
  <si>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</si>
  <si>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</si>
  <si>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</si>
  <si>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</si>
  <si>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</si>
  <si>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</si>
  <si>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</si>
  <si>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</si>
  <si>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</si>
  <si>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</si>
  <si>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</si>
  <si>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</si>
  <si>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</si>
  <si>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</si>
  <si>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</si>
  <si>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</si>
  <si>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</si>
  <si>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</si>
  <si>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</si>
  <si>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</si>
  <si>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</si>
  <si>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</si>
  <si>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</si>
  <si>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</si>
  <si>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</si>
  <si>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</si>
  <si>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</si>
  <si>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</si>
  <si>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</si>
  <si>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</si>
  <si>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</si>
  <si>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</si>
  <si>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</si>
  <si>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</si>
  <si>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</si>
  <si>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</si>
  <si>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</si>
  <si>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</si>
  <si>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</si>
  <si>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</si>
  <si>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</si>
  <si>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</si>
  <si>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</si>
  <si>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</si>
  <si>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</si>
  <si>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</si>
  <si>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</si>
  <si>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</si>
  <si>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</si>
  <si>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</si>
  <si>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</si>
  <si>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</si>
  <si>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</si>
  <si>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</si>
  <si>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</si>
  <si>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</si>
  <si>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</si>
  <si>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</si>
  <si>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</si>
  <si>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</si>
  <si>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</si>
  <si>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</si>
  <si>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</si>
  <si>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</si>
  <si>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</si>
  <si>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</si>
  <si>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</si>
  <si>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</si>
  <si>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</si>
  <si>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</si>
  <si>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</si>
  <si>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</si>
  <si>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</si>
  <si>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</si>
  <si>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</si>
  <si>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</si>
  <si>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</si>
  <si>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</si>
  <si>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</si>
  <si>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</si>
  <si>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</si>
  <si>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</si>
  <si>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</si>
  <si>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</si>
  <si>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</si>
  <si>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</si>
  <si>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</si>
  <si>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</si>
  <si>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</si>
  <si>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</si>
  <si>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</si>
  <si>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</si>
  <si>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</si>
  <si>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</si>
  <si>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</si>
  <si>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</si>
  <si>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</si>
  <si>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</si>
  <si>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</si>
  <si>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</si>
  <si>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</si>
  <si>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</si>
  <si>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</si>
  <si>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</si>
  <si>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</si>
  <si>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</si>
  <si>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</si>
  <si>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</si>
  <si>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</si>
  <si>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</si>
  <si>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</si>
  <si>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</si>
  <si>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</si>
  <si>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</si>
  <si>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</si>
  <si>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</si>
  <si>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</si>
  <si>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</si>
  <si>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</si>
  <si>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</si>
  <si>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</si>
  <si>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</si>
  <si>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</si>
  <si>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</si>
  <si>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</si>
  <si>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</si>
  <si>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</si>
  <si>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</si>
  <si>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</si>
  <si>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</si>
  <si>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</si>
  <si>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</si>
  <si>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</si>
  <si>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</si>
  <si>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</si>
  <si>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</si>
  <si>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</si>
  <si>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</si>
  <si>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</si>
  <si>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</si>
  <si>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</si>
  <si>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</si>
  <si>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</si>
  <si>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</si>
  <si>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</si>
  <si>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</si>
  <si>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</si>
  <si>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</si>
  <si>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</si>
  <si>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</si>
  <si>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</si>
  <si>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</si>
  <si>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</si>
  <si>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</si>
  <si>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</si>
  <si>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</si>
  <si>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</si>
  <si>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</si>
  <si>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</si>
  <si>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</si>
  <si>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</si>
  <si>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</si>
  <si>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</si>
  <si>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</si>
  <si>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</si>
  <si>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</si>
  <si>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</si>
  <si>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</si>
  <si>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</si>
  <si>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</si>
  <si>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</si>
  <si>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</si>
  <si>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</si>
  <si>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</si>
  <si>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</si>
  <si>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</si>
  <si>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</si>
  <si>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</si>
  <si>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</si>
  <si>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</si>
  <si>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</si>
  <si>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</si>
  <si>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</si>
  <si>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</si>
  <si>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</si>
  <si>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</si>
  <si>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</si>
  <si>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</si>
  <si>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</si>
  <si>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</si>
  <si>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</si>
  <si>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</si>
  <si>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</si>
  <si>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</si>
  <si>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</si>
  <si>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</si>
  <si>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</si>
  <si>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</si>
  <si>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</si>
  <si>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</si>
  <si>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</si>
  <si>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</si>
  <si>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</si>
  <si>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</si>
  <si>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</si>
  <si>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</si>
  <si>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</si>
  <si>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</si>
  <si>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</si>
  <si>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</si>
  <si>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</si>
  <si>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</si>
  <si>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</si>
  <si>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</si>
  <si>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</si>
  <si>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</si>
  <si>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</si>
  <si>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</si>
  <si>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</si>
  <si>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</si>
  <si>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</si>
  <si>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</si>
  <si>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</si>
  <si>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</si>
  <si>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</si>
  <si>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</si>
  <si>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</si>
  <si>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</si>
  <si>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</si>
  <si>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</si>
  <si>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</si>
  <si>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</si>
  <si>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</si>
  <si>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</si>
  <si>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</si>
  <si>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</si>
  <si>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</si>
  <si>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</si>
  <si>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</si>
  <si>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</si>
  <si>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</si>
  <si>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</si>
  <si>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</si>
  <si>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</si>
  <si>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</si>
  <si>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</si>
  <si>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</si>
  <si>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</si>
  <si>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</si>
  <si>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</si>
  <si>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</si>
  <si>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</si>
  <si>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</si>
  <si>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</si>
  <si>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</si>
  <si>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</si>
  <si>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</si>
  <si>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</si>
  <si>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</si>
  <si>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</si>
  <si>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</si>
  <si>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</si>
  <si>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</si>
  <si>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</si>
  <si>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</si>
  <si>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</si>
  <si>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</si>
  <si>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</si>
  <si>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</si>
  <si>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</si>
  <si>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</si>
  <si>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</si>
  <si>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</si>
  <si>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</si>
  <si>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</si>
  <si>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</si>
  <si>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</si>
  <si>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</si>
  <si>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</si>
  <si>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</si>
  <si>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</si>
  <si>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</si>
  <si>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</si>
  <si>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</si>
  <si>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</si>
  <si>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</si>
  <si>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</si>
  <si>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</si>
  <si>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</si>
  <si>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</si>
  <si>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</si>
  <si>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</si>
  <si>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</si>
  <si>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</si>
  <si>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</si>
  <si>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</si>
  <si>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</si>
  <si>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</si>
  <si>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</si>
  <si>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</si>
  <si>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</si>
  <si>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</si>
  <si>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</si>
  <si>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</si>
  <si>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</si>
  <si>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</si>
  <si>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</si>
  <si>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</si>
  <si>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</si>
  <si>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</si>
  <si>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</si>
  <si>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</si>
  <si>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</si>
  <si>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</si>
  <si>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</si>
  <si>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</si>
  <si>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</si>
  <si>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</si>
  <si>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</si>
  <si>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</si>
  <si>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</si>
  <si>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</si>
  <si>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</si>
  <si>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</si>
  <si>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</si>
  <si>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</si>
  <si>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</si>
  <si>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</si>
  <si>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</si>
  <si>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</si>
  <si>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</si>
  <si>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</si>
  <si>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</si>
  <si>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</si>
  <si>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</si>
  <si>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</si>
  <si>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</si>
  <si>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</si>
  <si>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</si>
  <si>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</si>
  <si>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</si>
  <si>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</si>
  <si>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</si>
  <si>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</si>
  <si>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</si>
  <si>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</si>
  <si>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</si>
  <si>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</si>
  <si>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</si>
  <si>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</si>
  <si>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</si>
  <si>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</si>
  <si>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</si>
  <si>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</si>
  <si>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</si>
  <si>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</si>
  <si>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</si>
  <si>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</si>
  <si>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</si>
  <si>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</si>
  <si>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</si>
  <si>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</si>
  <si>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</si>
  <si>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</si>
  <si>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</si>
  <si>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</si>
  <si>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</si>
  <si>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</si>
  <si>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</si>
  <si>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</si>
  <si>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</si>
  <si>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</si>
  <si>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</si>
  <si>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</si>
  <si>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</si>
  <si>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</si>
  <si>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</si>
  <si>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</si>
  <si>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</si>
  <si>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</si>
  <si>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</si>
  <si>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</si>
  <si>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</si>
  <si>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</si>
  <si>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</si>
  <si>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</si>
  <si>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</si>
  <si>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</si>
  <si>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</si>
  <si>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</si>
  <si>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</si>
  <si>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</si>
  <si>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</si>
  <si>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</si>
  <si>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</si>
  <si>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</si>
  <si>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</si>
  <si>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</si>
  <si>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</si>
  <si>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</si>
  <si>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</si>
  <si>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</si>
  <si>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</si>
  <si>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</si>
  <si>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</si>
  <si>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</si>
  <si>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</si>
  <si>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</si>
  <si>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</si>
  <si>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</si>
  <si>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</si>
  <si>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</si>
  <si>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</si>
  <si>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</si>
  <si>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</si>
  <si>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</si>
  <si>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</si>
  <si>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</si>
  <si>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</si>
  <si>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</si>
  <si>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</si>
  <si>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</si>
  <si>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</si>
  <si>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</si>
  <si>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</si>
  <si>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</si>
  <si>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</si>
  <si>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</si>
  <si>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</si>
  <si>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</si>
  <si>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</si>
  <si>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</si>
  <si>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</si>
  <si>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</si>
  <si>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</si>
  <si>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</si>
  <si>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</si>
  <si>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</si>
  <si>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</si>
  <si>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</si>
  <si>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</si>
  <si>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</si>
  <si>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</si>
  <si>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</si>
  <si>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</si>
  <si>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</si>
  <si>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</si>
  <si>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</si>
  <si>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</si>
  <si>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</si>
  <si>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</si>
  <si>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</si>
  <si>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</si>
  <si>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</si>
  <si>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</si>
  <si>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</si>
  <si>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</si>
  <si>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</si>
  <si>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</si>
  <si>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</si>
  <si>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</si>
  <si>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</si>
  <si>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</si>
  <si>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</si>
  <si>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</si>
  <si>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</si>
  <si>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</si>
  <si>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</si>
  <si>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</si>
  <si>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</si>
  <si>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</si>
  <si>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</si>
  <si>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</si>
  <si>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</si>
  <si>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</si>
  <si>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</si>
  <si>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</si>
  <si>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</si>
  <si>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</si>
  <si>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</si>
  <si>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</si>
  <si>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</si>
  <si>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</si>
  <si>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</si>
  <si>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</si>
  <si>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</si>
  <si>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</si>
  <si>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</si>
  <si>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</si>
  <si>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</si>
  <si>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</si>
  <si>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</si>
  <si>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</si>
  <si>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</si>
  <si>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</si>
  <si>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</si>
  <si>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</si>
  <si>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</si>
  <si>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</si>
  <si>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</si>
  <si>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</si>
  <si>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</si>
  <si>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</si>
  <si>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</si>
  <si>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</si>
  <si>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</si>
  <si>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</si>
  <si>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</si>
  <si>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</si>
  <si>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</si>
  <si>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</si>
  <si>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</si>
  <si>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</si>
  <si>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</si>
  <si>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</si>
  <si>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</si>
  <si>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</si>
  <si>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</si>
  <si>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</si>
  <si>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</si>
  <si>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</si>
  <si>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</si>
  <si>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</si>
  <si>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</si>
  <si>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</si>
  <si>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</si>
  <si>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</si>
  <si>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</si>
  <si>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</si>
  <si>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</si>
  <si>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</si>
  <si>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</si>
  <si>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</si>
  <si>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</si>
  <si>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</si>
  <si>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</si>
  <si>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</si>
  <si>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</si>
  <si>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</si>
  <si>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</si>
  <si>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</si>
  <si>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</si>
  <si>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</si>
  <si>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</si>
  <si>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</si>
  <si>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</si>
  <si>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</si>
  <si>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</si>
  <si>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</si>
  <si>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</si>
  <si>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</si>
  <si>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</si>
  <si>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</si>
  <si>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</si>
  <si>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</si>
  <si>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</si>
  <si>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</si>
  <si>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</si>
  <si>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</si>
  <si>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</si>
  <si>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</si>
  <si>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</si>
  <si>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</si>
  <si>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</si>
  <si>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</si>
  <si>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</si>
  <si>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</si>
  <si>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</si>
  <si>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</si>
  <si>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</si>
  <si>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</si>
  <si>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</si>
  <si>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</si>
  <si>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</si>
  <si>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</si>
  <si>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</si>
  <si>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</si>
  <si>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</si>
  <si>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</si>
  <si>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</si>
  <si>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</si>
  <si>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</si>
  <si>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</si>
  <si>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</si>
  <si>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</si>
  <si>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</si>
  <si>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</si>
  <si>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</si>
  <si>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</si>
  <si>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</si>
  <si>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</si>
  <si>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</si>
  <si>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</si>
  <si>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</si>
  <si>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</si>
  <si>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</si>
  <si>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</si>
  <si>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</si>
  <si>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</si>
  <si>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</si>
  <si>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</si>
  <si>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</si>
  <si>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</si>
  <si>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</si>
  <si>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</si>
  <si>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</si>
  <si>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</si>
  <si>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</si>
  <si>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</si>
  <si>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</si>
  <si>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</si>
  <si>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</si>
  <si>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</si>
  <si>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</si>
  <si>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</si>
  <si>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</si>
  <si>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</si>
  <si>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</si>
  <si>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</si>
  <si>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</si>
  <si>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</si>
  <si>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</si>
  <si>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</si>
  <si>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</si>
  <si>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</si>
  <si>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</si>
  <si>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</si>
  <si>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</si>
  <si>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</si>
  <si>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</si>
  <si>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</si>
  <si>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</si>
  <si>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</si>
  <si>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</si>
  <si>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</si>
  <si>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</si>
  <si>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</si>
  <si>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</si>
  <si>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</si>
  <si>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</si>
  <si>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</si>
  <si>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</si>
  <si>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</si>
  <si>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</si>
  <si>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</si>
  <si>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</si>
  <si>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</si>
  <si>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</si>
  <si>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</si>
  <si>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</si>
  <si>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</si>
  <si>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</si>
  <si>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</si>
  <si>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</si>
  <si>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</si>
  <si>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</si>
  <si>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</si>
  <si>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</si>
  <si>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</si>
  <si>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</si>
  <si>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</si>
  <si>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</si>
  <si>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</si>
  <si>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</si>
  <si>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</si>
  <si>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</si>
  <si>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</si>
  <si>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</si>
  <si>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</si>
  <si>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</si>
  <si>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</si>
  <si>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</si>
  <si>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</si>
  <si>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</si>
  <si>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</si>
  <si>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</si>
  <si>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</si>
  <si>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</si>
  <si>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</si>
  <si>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</si>
  <si>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</si>
  <si>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</si>
  <si>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</si>
  <si>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</si>
  <si>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</si>
  <si>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</si>
  <si>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</si>
  <si>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</si>
  <si>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</si>
  <si>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</si>
  <si>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</si>
  <si>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</si>
  <si>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</si>
  <si>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</si>
  <si>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</si>
  <si>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</si>
  <si>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</si>
  <si>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</si>
  <si>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</si>
  <si>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</si>
  <si>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</si>
  <si>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</si>
  <si>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</si>
  <si>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</si>
  <si>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</si>
  <si>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</si>
  <si>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</si>
  <si>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</si>
  <si>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</si>
  <si>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</si>
  <si>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</si>
  <si>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</si>
  <si>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</si>
  <si>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</si>
  <si>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</si>
  <si>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</si>
  <si>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</si>
  <si>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</si>
  <si>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</si>
  <si>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</si>
  <si>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</si>
  <si>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</si>
  <si>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</si>
  <si>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</si>
  <si>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</si>
  <si>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</si>
  <si>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</si>
  <si>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</si>
  <si>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</si>
  <si>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</si>
  <si>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</si>
  <si>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</si>
  <si>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</si>
  <si>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</si>
  <si>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</si>
  <si>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</si>
  <si>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</si>
  <si>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</si>
  <si>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</si>
  <si>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</si>
  <si>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</si>
  <si>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</si>
  <si>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</si>
  <si>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</si>
  <si>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</si>
  <si>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</si>
  <si>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</si>
  <si>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</si>
  <si>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</si>
  <si>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</si>
  <si>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</si>
  <si>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</si>
  <si>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</si>
  <si>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</si>
  <si>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</si>
  <si>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</si>
  <si>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</si>
  <si>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</si>
  <si>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</si>
  <si>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</si>
  <si>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</si>
  <si>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</si>
  <si>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</si>
  <si>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</si>
  <si>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</si>
  <si>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</si>
  <si>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</si>
  <si>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</si>
  <si>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</si>
  <si>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</si>
  <si>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</si>
  <si>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</si>
  <si>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</si>
  <si>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</si>
  <si>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</si>
  <si>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</si>
  <si>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</si>
  <si>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</si>
  <si>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</si>
  <si>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</si>
  <si>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</si>
  <si>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</si>
  <si>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</si>
  <si>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</si>
  <si>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</si>
  <si>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</si>
  <si>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</si>
  <si>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</si>
  <si>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</si>
  <si>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</si>
  <si>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</si>
  <si>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</si>
  <si>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</si>
  <si>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</si>
  <si>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</si>
  <si>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</si>
  <si>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</si>
  <si>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</si>
  <si>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</si>
  <si>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</si>
  <si>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</si>
  <si>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</si>
  <si>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</si>
  <si>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</si>
  <si>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</si>
  <si>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</si>
  <si>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</si>
  <si>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</si>
  <si>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</si>
  <si>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</si>
  <si>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</si>
  <si>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</si>
  <si>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</si>
  <si>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</si>
  <si>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</si>
  <si>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</si>
  <si>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</si>
  <si>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</si>
  <si>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</si>
  <si>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</si>
  <si>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</si>
  <si>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</si>
  <si>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</si>
  <si>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</si>
  <si>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</si>
  <si>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</si>
  <si>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</si>
  <si>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</si>
  <si>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</si>
  <si>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</si>
  <si>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</si>
  <si>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</si>
  <si>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</si>
  <si>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</si>
  <si>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</si>
  <si>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</si>
  <si>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</si>
  <si>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</si>
  <si>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</si>
  <si>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</si>
  <si>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</si>
  <si>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</si>
  <si>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</si>
  <si>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</si>
  <si>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</si>
  <si>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</si>
  <si>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</si>
  <si>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</si>
  <si>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</si>
  <si>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</si>
  <si>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</si>
  <si>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</si>
  <si>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</si>
  <si>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</si>
  <si>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</si>
  <si>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</si>
  <si>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</si>
  <si>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</si>
  <si>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</si>
  <si>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</si>
  <si>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</si>
  <si>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</si>
  <si>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</si>
  <si>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</si>
  <si>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</si>
  <si>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</si>
  <si>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</si>
  <si>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</si>
  <si>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</si>
  <si>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</si>
  <si>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</si>
  <si>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</si>
  <si>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</si>
  <si>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</si>
  <si>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</si>
  <si>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</si>
  <si>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</si>
  <si>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</si>
  <si>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</si>
  <si>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</si>
  <si>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</si>
  <si>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</si>
  <si>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</si>
  <si>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</si>
  <si>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</si>
  <si>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</si>
  <si>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</si>
  <si>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</si>
  <si>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</si>
  <si>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</si>
  <si>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</si>
  <si>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</si>
  <si>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</si>
  <si>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</si>
  <si>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</si>
  <si>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</si>
  <si>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</si>
  <si>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</si>
  <si>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</si>
  <si>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</si>
  <si>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</si>
  <si>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</si>
  <si>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</si>
  <si>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</si>
  <si>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</si>
  <si>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</si>
  <si>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</si>
  <si>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</si>
  <si>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</si>
  <si>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</si>
  <si>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</si>
  <si>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</si>
  <si>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</si>
  <si>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</si>
  <si>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</si>
  <si>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</si>
  <si>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</si>
  <si>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</si>
  <si>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</si>
  <si>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</si>
  <si>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</si>
  <si>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</si>
  <si>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</si>
  <si>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</si>
  <si>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</si>
  <si>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</si>
  <si>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</si>
  <si>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</si>
  <si>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</si>
  <si>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</si>
  <si>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</si>
  <si>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</si>
  <si>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</si>
  <si>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</si>
  <si>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</si>
  <si>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</si>
  <si>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</si>
  <si>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</si>
  <si>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</si>
  <si>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</si>
  <si>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</si>
  <si>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</si>
  <si>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</si>
  <si>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</si>
  <si>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</si>
  <si>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</si>
  <si>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</si>
  <si>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</si>
  <si>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</si>
  <si>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</si>
  <si>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</si>
  <si>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</si>
  <si>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</si>
  <si>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</si>
  <si>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</si>
  <si>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</si>
  <si>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</si>
  <si>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</si>
  <si>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</si>
  <si>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</si>
  <si>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</si>
  <si>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</si>
  <si>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</si>
  <si>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</si>
  <si>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</si>
  <si>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</si>
  <si>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</si>
  <si>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</si>
  <si>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</si>
  <si>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</si>
  <si>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</si>
  <si>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</si>
  <si>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</si>
  <si>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</si>
  <si>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</si>
  <si>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</si>
  <si>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</si>
  <si>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</si>
  <si>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</si>
  <si>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</si>
  <si>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</si>
  <si>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</si>
  <si>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</si>
  <si>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</si>
  <si>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</si>
  <si>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</si>
  <si>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</si>
  <si>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</si>
  <si>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</si>
  <si>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</si>
  <si>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</si>
  <si>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</si>
  <si>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</si>
  <si>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</si>
  <si>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</si>
  <si>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</si>
  <si>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</si>
  <si>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</si>
  <si>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</si>
  <si>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</si>
  <si>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</si>
  <si>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</si>
  <si>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</si>
  <si>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</si>
  <si>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</si>
  <si>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</si>
  <si>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</si>
  <si>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</si>
  <si>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</si>
  <si>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</si>
  <si>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</si>
  <si>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</si>
  <si>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</si>
  <si>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</si>
  <si>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</si>
  <si>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</si>
  <si>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</si>
  <si>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</si>
  <si>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</si>
  <si>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</si>
  <si>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</si>
  <si>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</si>
  <si>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</si>
  <si>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</si>
  <si>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</si>
  <si>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</si>
  <si>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</si>
  <si>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</si>
  <si>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</si>
  <si>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</si>
  <si>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</si>
  <si>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</si>
  <si>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</si>
  <si>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</si>
  <si>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</si>
  <si>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</si>
  <si>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</si>
  <si>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</si>
  <si>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</si>
  <si>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</si>
  <si>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</si>
  <si>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</si>
  <si>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</si>
  <si>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</si>
  <si>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</si>
  <si>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</si>
  <si>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</si>
  <si>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</si>
  <si>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</si>
  <si>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</si>
  <si>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</si>
  <si>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</si>
  <si>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</si>
  <si>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</si>
  <si>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</si>
  <si>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</si>
  <si>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</si>
  <si>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</si>
  <si>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</si>
  <si>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</si>
  <si>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</si>
  <si>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</si>
  <si>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</si>
  <si>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</si>
  <si>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</si>
  <si>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</si>
  <si>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</si>
  <si>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</si>
  <si>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</si>
  <si>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</si>
  <si>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</si>
  <si>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</si>
  <si>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</si>
  <si>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</si>
  <si>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</si>
  <si>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</si>
  <si>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</si>
  <si>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</si>
  <si>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</si>
  <si>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</si>
  <si>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</si>
  <si>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</si>
  <si>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</si>
  <si>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</si>
  <si>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</si>
  <si>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</si>
  <si>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</si>
  <si>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</si>
  <si>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</si>
  <si>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</si>
  <si>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</si>
  <si>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</si>
  <si>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</si>
  <si>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</si>
  <si>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</si>
  <si>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</si>
  <si>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</si>
  <si>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</si>
  <si>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</si>
  <si>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</si>
  <si>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</si>
  <si>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</si>
  <si>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</si>
  <si>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</si>
  <si>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</si>
  <si>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</si>
  <si>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</si>
  <si>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</si>
  <si>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</si>
  <si>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</si>
  <si>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</si>
  <si>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</si>
  <si>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</si>
  <si>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</si>
  <si>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</si>
  <si>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</si>
  <si>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</si>
  <si>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</si>
  <si>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</si>
  <si>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</si>
  <si>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</si>
  <si>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</si>
  <si>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</si>
  <si>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</si>
  <si>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</si>
  <si>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</si>
  <si>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</si>
  <si>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</si>
  <si>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</si>
  <si>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</si>
  <si>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</si>
  <si>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</si>
  <si>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</si>
  <si>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</si>
  <si>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</si>
  <si>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</si>
  <si>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</si>
  <si>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</si>
  <si>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</si>
  <si>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</si>
  <si>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</si>
  <si>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</si>
  <si>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</si>
  <si>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</si>
  <si>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</si>
  <si>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</si>
  <si>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</si>
  <si>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</si>
  <si>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</si>
  <si>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</si>
  <si>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</si>
  <si>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</si>
  <si>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</si>
  <si>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</si>
  <si>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</si>
  <si>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</si>
  <si>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</si>
  <si>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</si>
  <si>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</si>
  <si>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</si>
  <si>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</si>
  <si>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</si>
  <si>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</si>
  <si>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</si>
  <si>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</si>
  <si>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</si>
  <si>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</si>
  <si>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</si>
  <si>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</si>
  <si>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</si>
  <si>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</si>
  <si>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</si>
  <si>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</si>
  <si>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</si>
  <si>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</si>
  <si>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</si>
  <si>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</si>
  <si>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</si>
  <si>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</si>
  <si>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</si>
  <si>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</si>
  <si>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</si>
  <si>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</si>
  <si>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</si>
  <si>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</si>
  <si>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</si>
  <si>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</si>
  <si>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</si>
  <si>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</si>
  <si>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</si>
  <si>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</si>
  <si>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</si>
  <si>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</si>
  <si>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</si>
  <si>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</si>
  <si>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</si>
  <si>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</si>
  <si>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</si>
  <si>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</si>
  <si>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</si>
  <si>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</si>
  <si>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</si>
  <si>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</si>
  <si>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</si>
  <si>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</si>
  <si>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</si>
  <si>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</si>
  <si>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</si>
  <si>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</si>
  <si>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</si>
  <si>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</si>
  <si>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</si>
  <si>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</si>
  <si>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</si>
  <si>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</si>
  <si>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</si>
  <si>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</si>
  <si>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</si>
  <si>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</si>
  <si>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</si>
  <si>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</si>
  <si>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</si>
  <si>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</si>
  <si>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</si>
  <si>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</si>
  <si>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</si>
  <si>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</si>
  <si>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</si>
  <si>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</si>
  <si>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</si>
  <si>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</si>
  <si>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</si>
  <si>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</si>
  <si>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</si>
  <si>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</si>
  <si>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</si>
  <si>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</si>
  <si>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</si>
  <si>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</si>
  <si>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</si>
  <si>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</si>
  <si>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</si>
  <si>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</si>
  <si>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</si>
  <si>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</si>
  <si>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</si>
  <si>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</si>
  <si>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</si>
  <si>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</si>
  <si>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</si>
  <si>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</si>
  <si>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</si>
  <si>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</si>
  <si>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</si>
  <si>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</si>
  <si>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</si>
  <si>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</si>
  <si>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</si>
  <si>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</si>
  <si>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</si>
  <si>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</si>
  <si>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</si>
  <si>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</si>
  <si>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</si>
  <si>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</si>
  <si>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</si>
  <si>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</si>
  <si>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</si>
  <si>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</si>
  <si>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</si>
  <si>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</si>
  <si>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</si>
  <si>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</si>
  <si>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</si>
  <si>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</si>
  <si>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</si>
  <si>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</si>
  <si>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</si>
  <si>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</si>
  <si>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</si>
  <si>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</si>
  <si>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</si>
  <si>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</si>
  <si>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</si>
  <si>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</si>
  <si>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</si>
  <si>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</si>
  <si>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</si>
  <si>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</si>
  <si>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</si>
  <si>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</si>
  <si>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</si>
  <si>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</si>
  <si>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</si>
  <si>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</si>
  <si>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</si>
  <si>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</si>
  <si>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</si>
  <si>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</si>
  <si>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</si>
  <si>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</si>
  <si>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</si>
  <si>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</si>
  <si>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</si>
  <si>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</si>
  <si>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</si>
  <si>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</si>
  <si>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</si>
  <si>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</si>
  <si>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</si>
  <si>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</si>
  <si>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</si>
  <si>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</si>
  <si>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</si>
  <si>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</si>
  <si>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</si>
  <si>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</si>
  <si>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</si>
  <si>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</si>
  <si>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</si>
  <si>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</si>
  <si>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</si>
  <si>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</si>
  <si>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</si>
  <si>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</si>
  <si>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</si>
  <si>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</si>
  <si>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</si>
  <si>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</si>
  <si>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</si>
  <si>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</si>
  <si>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</si>
  <si>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</si>
  <si>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</si>
  <si>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</si>
  <si>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</si>
  <si>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</si>
  <si>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</si>
  <si>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</si>
  <si>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</si>
  <si>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</si>
  <si>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</si>
  <si>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</si>
  <si>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</si>
  <si>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</si>
  <si>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</si>
  <si>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</si>
  <si>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</si>
  <si>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</si>
  <si>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</si>
  <si>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</si>
  <si>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</si>
  <si>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</si>
  <si>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</si>
  <si>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</si>
  <si>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</si>
  <si>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</si>
  <si>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</si>
  <si>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</si>
  <si>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</si>
  <si>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</si>
  <si>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</si>
  <si>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</si>
  <si>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</si>
  <si>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</si>
  <si>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</si>
  <si>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</si>
  <si>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</si>
  <si>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</si>
  <si>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</si>
  <si>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</si>
  <si>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</si>
  <si>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</si>
  <si>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</si>
  <si>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</si>
  <si>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</si>
  <si>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</si>
  <si>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</si>
  <si>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</si>
  <si>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</si>
  <si>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</si>
  <si>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</si>
  <si>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</si>
  <si>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</si>
  <si>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</si>
  <si>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</si>
  <si>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</si>
  <si>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</si>
  <si>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</si>
  <si>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</si>
  <si>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</si>
  <si>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</si>
  <si>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</si>
  <si>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</si>
  <si>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</si>
  <si>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</si>
  <si>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</si>
  <si>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</si>
  <si>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</si>
  <si>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</si>
  <si>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</si>
  <si>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</si>
  <si>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</si>
  <si>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</si>
  <si>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</si>
  <si>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</si>
  <si>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</si>
  <si>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</si>
  <si>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</si>
  <si>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</si>
  <si>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</si>
  <si>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</si>
  <si>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</si>
  <si>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</si>
  <si>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</si>
  <si>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</si>
  <si>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</si>
  <si>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</si>
  <si>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</si>
  <si>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</si>
  <si>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</si>
  <si>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</si>
  <si>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</si>
  <si>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</si>
  <si>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</si>
  <si>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</si>
  <si>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</si>
  <si>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</si>
  <si>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</si>
  <si>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</si>
  <si>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</si>
  <si>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</si>
  <si>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</si>
  <si>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</si>
  <si>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</si>
  <si>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</si>
  <si>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</si>
  <si>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</si>
  <si>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</si>
  <si>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</si>
  <si>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</si>
  <si>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</si>
  <si>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</si>
  <si>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</si>
  <si>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</si>
  <si>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</si>
  <si>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</si>
  <si>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</si>
  <si>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</si>
  <si>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</si>
  <si>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</si>
  <si>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</si>
  <si>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</si>
  <si>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</si>
  <si>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</si>
  <si>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</si>
  <si>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</si>
  <si>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</si>
  <si>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</si>
  <si>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</si>
  <si>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</si>
  <si>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</si>
  <si>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</si>
  <si>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</si>
  <si>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</si>
  <si>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</si>
  <si>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</si>
  <si>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</si>
  <si>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</si>
  <si>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</si>
  <si>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</si>
  <si>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</si>
  <si>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</si>
  <si>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</si>
  <si>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</si>
  <si>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</si>
  <si>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</si>
  <si>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</si>
  <si>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</si>
  <si>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</si>
  <si>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</si>
  <si>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</si>
  <si>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</si>
  <si>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</si>
  <si>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</si>
  <si>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</si>
  <si>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</si>
  <si>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</si>
  <si>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</si>
  <si>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</si>
  <si>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</si>
  <si>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</si>
  <si>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</si>
  <si>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</si>
  <si>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</si>
  <si>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</si>
  <si>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</si>
  <si>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</si>
  <si>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</si>
  <si>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</si>
  <si>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</si>
  <si>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</si>
  <si>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</si>
  <si>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</si>
  <si>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</si>
  <si>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</si>
  <si>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</si>
  <si>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</si>
  <si>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</si>
  <si>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</si>
  <si>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</si>
  <si>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</si>
  <si>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</si>
  <si>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</si>
  <si>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</si>
  <si>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</si>
  <si>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</si>
  <si>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</si>
  <si>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</si>
  <si>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</si>
  <si>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</si>
  <si>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</si>
  <si>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</si>
  <si>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</si>
  <si>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</si>
  <si>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</si>
  <si>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</si>
  <si>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</si>
  <si>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</si>
  <si>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</si>
  <si>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</si>
  <si>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</si>
  <si>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</si>
  <si>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</si>
  <si>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</si>
  <si>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</si>
  <si>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</si>
  <si>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</si>
  <si>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</si>
  <si>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</si>
  <si>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</si>
  <si>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</si>
  <si>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</si>
  <si>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</si>
  <si>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</si>
  <si>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</si>
  <si>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</si>
  <si>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</si>
  <si>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</si>
  <si>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</si>
  <si>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</si>
  <si>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</si>
  <si>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</si>
  <si>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</si>
  <si>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</si>
  <si>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</si>
  <si>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</si>
  <si>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</si>
  <si>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</si>
  <si>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</si>
  <si>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</si>
  <si>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</si>
  <si>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</si>
  <si>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</si>
  <si>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</si>
  <si>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</si>
  <si>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</si>
  <si>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</si>
  <si>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</si>
  <si>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</si>
  <si>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</si>
  <si>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</si>
  <si>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</si>
  <si>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</si>
  <si>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</si>
  <si>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</si>
  <si>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</si>
  <si>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</si>
  <si>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</si>
  <si>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</si>
  <si>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</si>
  <si>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</si>
  <si>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</si>
  <si>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</si>
  <si>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</si>
  <si>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</si>
  <si>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</si>
  <si>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</si>
  <si>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</si>
  <si>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</si>
  <si>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</si>
  <si>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</si>
  <si>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</si>
  <si>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</si>
  <si>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</si>
  <si>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</si>
  <si>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</si>
  <si>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</si>
  <si>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</si>
  <si>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</si>
  <si>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</si>
  <si>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</si>
  <si>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</si>
  <si>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</si>
  <si>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</si>
  <si>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</si>
  <si>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</si>
  <si>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</si>
  <si>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</si>
  <si>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</si>
  <si>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</si>
  <si>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</si>
  <si>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</si>
  <si>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</si>
  <si>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</si>
  <si>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</si>
  <si>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</si>
  <si>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</si>
  <si>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</si>
  <si>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</si>
  <si>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</si>
  <si>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</si>
  <si>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</si>
  <si>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</si>
  <si>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</si>
  <si>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</si>
  <si>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</si>
  <si>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</si>
  <si>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</si>
  <si>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</si>
  <si>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</si>
  <si>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</si>
  <si>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</si>
  <si>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</si>
  <si>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</si>
  <si>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</si>
  <si>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</si>
  <si>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</si>
  <si>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</si>
  <si>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</si>
  <si>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</si>
  <si>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</si>
  <si>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</si>
  <si>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</si>
  <si>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</si>
  <si>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</si>
  <si>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</si>
  <si>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</si>
  <si>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</si>
  <si>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</si>
  <si>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</si>
  <si>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</si>
  <si>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</si>
  <si>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</si>
  <si>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</si>
  <si>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</si>
  <si>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</si>
  <si>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</si>
  <si>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</si>
  <si>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</si>
  <si>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</si>
  <si>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</si>
  <si>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</si>
  <si>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</si>
  <si>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</si>
  <si>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</si>
  <si>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</si>
  <si>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</si>
  <si>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</si>
  <si>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</si>
  <si>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</si>
  <si>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</si>
  <si>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</si>
  <si>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</si>
  <si>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</si>
  <si>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</si>
  <si>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</si>
  <si>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</si>
  <si>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</si>
  <si>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</si>
  <si>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</si>
  <si>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</si>
  <si>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</si>
  <si>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</si>
  <si>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</si>
  <si>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</si>
  <si>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</si>
  <si>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</si>
  <si>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</si>
  <si>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</si>
  <si>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</si>
  <si>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</si>
  <si>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</si>
  <si>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</si>
  <si>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</si>
  <si>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</si>
  <si>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</si>
  <si>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</si>
  <si>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</si>
  <si>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</si>
  <si>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</si>
  <si>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</si>
  <si>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</si>
  <si>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</si>
  <si>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</si>
  <si>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</si>
  <si>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</si>
  <si>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</si>
  <si>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</si>
  <si>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</si>
  <si>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</si>
  <si>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</si>
  <si>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</si>
  <si>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</si>
  <si>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</si>
  <si>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</si>
  <si>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</si>
  <si>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</si>
  <si>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</si>
  <si>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</si>
  <si>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</si>
  <si>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</si>
  <si>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</si>
  <si>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</si>
  <si>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</si>
  <si>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</si>
  <si>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</si>
  <si>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</si>
  <si>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</si>
  <si>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</si>
  <si>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</si>
  <si>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</si>
  <si>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</si>
  <si>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</si>
  <si>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</si>
  <si>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</si>
  <si>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</si>
  <si>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</si>
  <si>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</si>
  <si>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</si>
  <si>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</si>
  <si>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</si>
  <si>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</si>
  <si>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</si>
  <si>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</si>
  <si>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</si>
  <si>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</si>
  <si>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</si>
  <si>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</si>
  <si>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</si>
  <si>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</si>
  <si>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</si>
  <si>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</si>
  <si>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</si>
  <si>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</si>
  <si>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</si>
  <si>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</si>
  <si>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</si>
  <si>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</si>
  <si>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</si>
  <si>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</si>
  <si>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</si>
  <si>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</si>
  <si>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</si>
  <si>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</si>
  <si>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</si>
  <si>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</si>
  <si>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</si>
  <si>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</si>
  <si>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</si>
  <si>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</si>
  <si>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</si>
  <si>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</si>
  <si>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</si>
  <si>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</si>
  <si>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</si>
  <si>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</si>
  <si>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</si>
  <si>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</si>
  <si>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</si>
  <si>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</si>
  <si>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</si>
  <si>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</si>
  <si>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</si>
  <si>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</si>
  <si>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</si>
  <si>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</si>
  <si>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</si>
  <si>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</si>
  <si>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</si>
  <si>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</si>
  <si>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</si>
  <si>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</si>
  <si>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</si>
  <si>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</si>
  <si>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</si>
  <si>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</si>
  <si>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</si>
  <si>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</si>
  <si>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</si>
  <si>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</si>
  <si>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</si>
  <si>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</si>
  <si>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</si>
  <si>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</si>
  <si>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</si>
  <si>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</si>
  <si>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</si>
  <si>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</si>
  <si>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</si>
  <si>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</si>
  <si>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</si>
  <si>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</si>
  <si>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</si>
  <si>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</si>
  <si>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</si>
  <si>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</si>
  <si>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</si>
  <si>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</si>
  <si>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</si>
  <si>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</si>
  <si>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</si>
  <si>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</si>
  <si>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</si>
  <si>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</si>
  <si>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</si>
  <si>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</si>
  <si>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</si>
  <si>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</si>
  <si>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</si>
  <si>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</si>
  <si>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</si>
  <si>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</si>
  <si>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</si>
  <si>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</si>
  <si>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</si>
  <si>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</si>
  <si>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</si>
  <si>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</si>
  <si>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</si>
  <si>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</si>
  <si>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</si>
  <si>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</si>
  <si>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</si>
  <si>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</si>
  <si>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</si>
  <si>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</si>
  <si>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</si>
  <si>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</si>
  <si>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</si>
  <si>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</si>
  <si>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</si>
  <si>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</si>
  <si>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</si>
  <si>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</si>
  <si>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</si>
  <si>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</si>
  <si>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</si>
  <si>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</si>
  <si>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</si>
  <si>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</si>
  <si>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</si>
  <si>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</si>
  <si>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</si>
  <si>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</si>
  <si>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</si>
  <si>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</si>
  <si>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</si>
  <si>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</si>
  <si>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</si>
  <si>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</si>
  <si>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</si>
  <si>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</si>
  <si>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</si>
  <si>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</si>
  <si>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</si>
  <si>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</si>
  <si>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</si>
  <si>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</si>
  <si>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</si>
  <si>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</si>
  <si>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</si>
  <si>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</si>
  <si>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</si>
  <si>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</si>
  <si>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</si>
  <si>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</si>
  <si>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</si>
  <si>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</si>
  <si>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</si>
  <si>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</si>
  <si>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</si>
  <si>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</si>
  <si>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</si>
  <si>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</si>
  <si>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</si>
  <si>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</si>
  <si>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</si>
  <si>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</si>
  <si>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</si>
  <si>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</si>
  <si>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</si>
  <si>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</si>
  <si>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</si>
  <si>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</si>
  <si>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</si>
  <si>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</si>
  <si>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</si>
  <si>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</si>
  <si>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</si>
  <si>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</si>
  <si>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</si>
  <si>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</si>
  <si>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</si>
  <si>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</si>
  <si>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</si>
  <si>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</si>
  <si>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</si>
  <si>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</si>
  <si>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</si>
  <si>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</si>
  <si>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</si>
  <si>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</si>
  <si>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</si>
  <si>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</si>
  <si>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</si>
  <si>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</si>
  <si>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</si>
  <si>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</si>
  <si>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</si>
  <si>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</si>
  <si>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</si>
  <si>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</si>
  <si>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</si>
  <si>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</si>
  <si>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</si>
  <si>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</si>
  <si>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</si>
  <si>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</si>
  <si>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</si>
  <si>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</si>
  <si>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</si>
  <si>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</si>
  <si>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</si>
  <si>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</si>
  <si>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</si>
  <si>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</si>
  <si>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</si>
  <si>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</si>
  <si>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</si>
  <si>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</si>
  <si>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</si>
  <si>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</si>
  <si>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</si>
  <si>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</si>
  <si>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</si>
  <si>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</si>
  <si>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</si>
  <si>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</si>
  <si>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</si>
  <si>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</si>
  <si>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</si>
  <si>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</si>
  <si>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</si>
  <si>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</si>
  <si>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</si>
  <si>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</si>
  <si>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</si>
  <si>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</si>
  <si>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</si>
  <si>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</si>
  <si>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</si>
  <si>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</si>
  <si>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</si>
  <si>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</si>
  <si>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</si>
  <si>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</si>
  <si>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</si>
  <si>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</si>
  <si>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</si>
  <si>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</si>
  <si>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</si>
  <si>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</si>
  <si>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</si>
  <si>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</si>
  <si>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</si>
  <si>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</si>
  <si>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</si>
  <si>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</si>
  <si>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</si>
  <si>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</si>
  <si>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</si>
  <si>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</si>
  <si>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</si>
  <si>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</si>
  <si>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</si>
  <si>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</si>
  <si>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</si>
  <si>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</si>
  <si>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</si>
  <si>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</si>
  <si>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</si>
  <si>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</si>
  <si>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</si>
  <si>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</si>
  <si>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</si>
  <si>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</si>
  <si>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</si>
  <si>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</si>
  <si>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</si>
  <si>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</si>
  <si>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</si>
  <si>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</si>
  <si>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</si>
  <si>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</si>
  <si>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</si>
  <si>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</si>
  <si>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</si>
  <si>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</si>
  <si>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</si>
  <si>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</si>
  <si>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</si>
  <si>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</si>
  <si>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</si>
  <si>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</si>
  <si>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</si>
  <si>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</si>
  <si>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</si>
  <si>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</si>
  <si>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</si>
  <si>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</si>
  <si>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</si>
  <si>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</si>
  <si>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</si>
  <si>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</si>
  <si>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</si>
  <si>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</si>
  <si>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</si>
  <si>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</si>
  <si>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</si>
  <si>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</si>
  <si>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</si>
  <si>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</si>
  <si>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</si>
  <si>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</si>
  <si>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</si>
  <si>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</si>
  <si>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</si>
  <si>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</si>
  <si>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</si>
  <si>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</si>
  <si>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</si>
  <si>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</si>
  <si>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</si>
  <si>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</si>
  <si>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</si>
  <si>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</si>
  <si>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</si>
  <si>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</si>
  <si>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</si>
  <si>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</si>
  <si>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</si>
  <si>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</si>
  <si>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</si>
  <si>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</si>
  <si>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</si>
  <si>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</si>
  <si>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</si>
  <si>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</si>
  <si>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</si>
  <si>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</si>
  <si>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</si>
  <si>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</si>
  <si>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</si>
  <si>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</si>
  <si>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</si>
  <si>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</si>
  <si>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</si>
  <si>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</si>
  <si>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</si>
  <si>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</si>
  <si>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</si>
  <si>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</si>
  <si>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</si>
  <si>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</si>
  <si>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</si>
  <si>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</si>
  <si>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</si>
  <si>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</si>
  <si>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</si>
  <si>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</si>
  <si>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</si>
  <si>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</si>
  <si>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</si>
  <si>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</si>
  <si>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</si>
  <si>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</si>
  <si>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</si>
  <si>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</si>
  <si>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</si>
  <si>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</si>
  <si>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</si>
  <si>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</si>
  <si>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</si>
  <si>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</si>
  <si>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</si>
  <si>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</si>
  <si>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</si>
  <si>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</si>
  <si>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</si>
  <si>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</si>
  <si>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</si>
  <si>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</si>
  <si>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</si>
  <si>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</si>
  <si>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</si>
  <si>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</si>
  <si>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</si>
  <si>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</si>
  <si>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</si>
  <si>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</si>
  <si>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</si>
  <si>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</si>
  <si>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</si>
  <si>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</si>
  <si>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</si>
  <si>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</si>
  <si>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</si>
  <si>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</si>
  <si>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</si>
  <si>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</si>
  <si>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</si>
  <si>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</si>
  <si>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</si>
  <si>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</si>
  <si>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</si>
  <si>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</si>
  <si>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</si>
  <si>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</si>
  <si>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</si>
  <si>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</si>
  <si>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</si>
  <si>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</si>
  <si>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</si>
  <si>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</si>
  <si>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</si>
  <si>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</si>
  <si>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</si>
  <si>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</si>
  <si>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</si>
  <si>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</si>
  <si>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</si>
  <si>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</si>
  <si>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</si>
  <si>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</si>
  <si>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</si>
  <si>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</si>
  <si>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</si>
  <si>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</si>
  <si>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</si>
  <si>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</si>
  <si>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</si>
  <si>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</si>
  <si>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</si>
  <si>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</si>
  <si>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</si>
  <si>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</si>
  <si>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</si>
  <si>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</si>
  <si>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</si>
  <si>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</si>
  <si>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</si>
  <si>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</si>
  <si>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</si>
  <si>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</si>
  <si>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</si>
  <si>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</si>
  <si>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</si>
  <si>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</si>
  <si>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</si>
  <si>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</si>
  <si>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</si>
  <si>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</si>
  <si>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</si>
  <si>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</si>
  <si>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</si>
  <si>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</si>
  <si>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</si>
  <si>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</si>
  <si>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</si>
  <si>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</si>
  <si>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</si>
  <si>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</si>
  <si>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</si>
  <si>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</si>
  <si>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</si>
  <si>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</si>
  <si>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</si>
  <si>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</si>
  <si>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</si>
  <si>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</si>
  <si>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</si>
  <si>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</si>
  <si>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</si>
  <si>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</si>
  <si>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</si>
  <si>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</si>
  <si>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</si>
  <si>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</si>
  <si>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</si>
  <si>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</si>
  <si>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</si>
  <si>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</si>
  <si>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</si>
  <si>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</si>
  <si>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</si>
  <si>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</si>
  <si>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</si>
  <si>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</si>
  <si>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</si>
  <si>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</si>
  <si>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</si>
  <si>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</si>
  <si>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</si>
  <si>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</si>
  <si>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</si>
  <si>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</si>
  <si>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</si>
  <si>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</si>
  <si>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</si>
  <si>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</si>
  <si>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</si>
  <si>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</si>
  <si>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</si>
  <si>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</si>
  <si>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</si>
  <si>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</si>
  <si>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</si>
  <si>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</si>
  <si>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</si>
  <si>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</si>
  <si>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</si>
  <si>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</si>
  <si>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</si>
  <si>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</si>
  <si>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</si>
  <si>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</si>
  <si>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</si>
  <si>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</si>
  <si>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</si>
  <si>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</si>
  <si>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</si>
  <si>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</si>
  <si>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</si>
  <si>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</si>
  <si>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</si>
  <si>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</si>
  <si>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</si>
  <si>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</si>
  <si>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</si>
  <si>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</si>
  <si>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</si>
  <si>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</si>
  <si>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</si>
  <si>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</si>
  <si>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</si>
  <si>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</si>
  <si>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</si>
  <si>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</si>
  <si>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</si>
  <si>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</si>
  <si>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</si>
  <si>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</si>
  <si>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</si>
  <si>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</si>
  <si>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</si>
  <si>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</si>
  <si>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</si>
  <si>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</si>
  <si>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</si>
  <si>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</si>
  <si>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</si>
  <si>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</si>
  <si>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</si>
  <si>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</si>
  <si>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</si>
  <si>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</si>
  <si>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</si>
  <si>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</si>
  <si>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</si>
  <si>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</si>
  <si>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</si>
  <si>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</si>
  <si>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</si>
  <si>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</si>
  <si>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</si>
  <si>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</si>
  <si>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</si>
  <si>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</si>
  <si>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</si>
  <si>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</si>
  <si>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</si>
  <si>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</si>
  <si>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</si>
  <si>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</si>
  <si>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</si>
  <si>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</si>
  <si>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</si>
  <si>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</si>
  <si>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</si>
  <si>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</si>
  <si>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</si>
  <si>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</si>
  <si>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</si>
  <si>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</si>
  <si>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</si>
  <si>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</si>
  <si>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</si>
  <si>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</si>
  <si>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</si>
  <si>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</si>
  <si>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</si>
  <si>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</si>
  <si>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</si>
  <si>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</si>
  <si>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</si>
  <si>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</si>
  <si>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</si>
  <si>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</si>
  <si>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</si>
  <si>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</si>
  <si>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</si>
  <si>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</si>
  <si>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</si>
  <si>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</si>
  <si>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</si>
  <si>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</si>
  <si>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</si>
  <si>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</si>
  <si>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</si>
  <si>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</si>
  <si>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</si>
  <si>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</si>
  <si>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</si>
  <si>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</si>
  <si>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</si>
  <si>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</si>
  <si>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</si>
  <si>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</si>
  <si>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</si>
  <si>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</si>
  <si>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</si>
  <si>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</si>
  <si>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</si>
  <si>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</si>
  <si>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</si>
  <si>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</si>
  <si>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</si>
  <si>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</si>
  <si>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</si>
  <si>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</si>
  <si>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</si>
  <si>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</si>
  <si>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</si>
  <si>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</si>
  <si>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</si>
  <si>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</si>
  <si>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</si>
  <si>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</si>
  <si>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</si>
  <si>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</si>
  <si>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</si>
  <si>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</si>
  <si>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</si>
  <si>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</si>
  <si>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</si>
  <si>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</si>
  <si>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</si>
  <si>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</si>
  <si>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</si>
  <si>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</si>
  <si>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</si>
  <si>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</si>
  <si>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</si>
  <si>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</si>
  <si>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</si>
  <si>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</si>
  <si>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</si>
  <si>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</si>
  <si>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</si>
  <si>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</si>
  <si>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</si>
  <si>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</si>
  <si>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</si>
  <si>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</si>
  <si>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</si>
  <si>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</si>
  <si>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</si>
  <si>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</si>
  <si>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</si>
  <si>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</si>
  <si>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</si>
  <si>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</si>
  <si>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</si>
  <si>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</si>
  <si>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</si>
  <si>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</si>
  <si>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</si>
  <si>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</si>
  <si>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</si>
  <si>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</si>
  <si>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</si>
  <si>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</si>
  <si>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</si>
  <si>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</si>
  <si>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</si>
  <si>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</si>
  <si>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</si>
  <si>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</si>
  <si>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</si>
  <si>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</si>
  <si>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</si>
  <si>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</si>
  <si>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</si>
  <si>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</si>
  <si>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</si>
  <si>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</si>
  <si>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</si>
  <si>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</si>
  <si>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</si>
  <si>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</si>
  <si>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</si>
  <si>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</si>
  <si>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</si>
  <si>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</si>
  <si>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</si>
  <si>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</si>
  <si>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</si>
  <si>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</si>
  <si>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</si>
  <si>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</si>
  <si>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</si>
  <si>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</si>
  <si>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</si>
  <si>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</si>
  <si>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</si>
  <si>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</si>
  <si>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</si>
  <si>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</si>
  <si>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</si>
  <si>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</si>
  <si>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</si>
  <si>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</si>
  <si>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</si>
  <si>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</si>
  <si>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</si>
  <si>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</si>
  <si>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</si>
  <si>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</si>
  <si>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</si>
  <si>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</si>
  <si>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</si>
  <si>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</si>
  <si>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</si>
  <si>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</si>
  <si>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</si>
  <si>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</si>
  <si>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</si>
  <si>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</si>
  <si>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</si>
  <si>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</si>
  <si>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</si>
  <si>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</si>
  <si>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</si>
  <si>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</si>
  <si>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</si>
  <si>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</si>
  <si>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</si>
  <si>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</si>
  <si>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</si>
  <si>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</si>
  <si>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</si>
  <si>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</si>
  <si>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</si>
  <si>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</si>
  <si>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</si>
  <si>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</si>
  <si>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</si>
  <si>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</si>
  <si>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</si>
  <si>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</si>
  <si>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</si>
  <si>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</si>
  <si>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</si>
  <si>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</si>
  <si>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</si>
  <si>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</si>
  <si>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</si>
  <si>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</si>
  <si>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</si>
  <si>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</si>
  <si>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</si>
  <si>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</si>
  <si>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</si>
  <si>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</si>
  <si>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</si>
  <si>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</si>
  <si>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</si>
  <si>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</si>
  <si>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</si>
  <si>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</si>
  <si>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</si>
  <si>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</si>
  <si>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</si>
  <si>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</si>
  <si>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</si>
  <si>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</si>
  <si>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</si>
  <si>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</si>
  <si>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</si>
  <si>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</si>
  <si>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</si>
  <si>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</si>
  <si>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</si>
  <si>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</si>
  <si>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</si>
  <si>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</si>
  <si>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</si>
  <si>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</si>
  <si>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</si>
  <si>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</si>
  <si>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</si>
  <si>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</si>
  <si>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</si>
  <si>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</si>
  <si>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</si>
  <si>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</si>
  <si>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</si>
  <si>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</si>
  <si>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</si>
  <si>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</si>
  <si>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</si>
  <si>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</si>
  <si>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</si>
  <si>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</si>
  <si>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</si>
  <si>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</si>
  <si>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</si>
  <si>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</si>
  <si>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</si>
  <si>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</si>
  <si>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</si>
  <si>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</si>
  <si>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</si>
  <si>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</si>
  <si>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</si>
  <si>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</si>
  <si>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</si>
  <si>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</si>
  <si>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</si>
  <si>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</si>
  <si>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</si>
  <si>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</si>
  <si>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</si>
  <si>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</si>
  <si>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</si>
  <si>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</si>
  <si>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</si>
  <si>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</si>
  <si>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</si>
  <si>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</si>
  <si>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</si>
  <si>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</si>
  <si>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</si>
  <si>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</si>
  <si>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</si>
  <si>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</si>
  <si>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</si>
  <si>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</si>
  <si>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</si>
  <si>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</si>
  <si>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</si>
  <si>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</si>
  <si>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</si>
  <si>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</si>
  <si>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</si>
  <si>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</si>
  <si>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</si>
  <si>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</si>
  <si>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</si>
  <si>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</si>
  <si>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</si>
  <si>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</si>
  <si>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</si>
  <si>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</si>
  <si>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</si>
  <si>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</si>
  <si>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</si>
  <si>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</si>
  <si>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</si>
  <si>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</si>
  <si>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</si>
  <si>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</si>
  <si>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</si>
  <si>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</si>
  <si>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</si>
  <si>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</si>
  <si>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</si>
  <si>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</si>
  <si>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</si>
  <si>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</si>
  <si>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</si>
  <si>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</si>
  <si>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</si>
  <si>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</si>
  <si>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</si>
  <si>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</si>
  <si>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</si>
  <si>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</si>
  <si>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</si>
  <si>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</si>
  <si>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</si>
  <si>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</si>
  <si>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</si>
  <si>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</si>
  <si>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</si>
  <si>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</si>
  <si>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</si>
  <si>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</si>
  <si>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</si>
  <si>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</si>
  <si>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</si>
  <si>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</si>
  <si>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</si>
  <si>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</si>
  <si>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</si>
  <si>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</si>
  <si>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</si>
  <si>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</si>
  <si>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</si>
  <si>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</si>
  <si>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</si>
  <si>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</si>
  <si>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</si>
  <si>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</si>
  <si>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</si>
  <si>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</si>
  <si>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</si>
  <si>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</si>
  <si>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</si>
  <si>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</si>
  <si>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</si>
  <si>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</si>
  <si>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</si>
  <si>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</si>
  <si>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</si>
  <si>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</si>
  <si>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</si>
  <si>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</si>
  <si>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</si>
  <si>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</si>
  <si>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</si>
  <si>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</si>
  <si>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</si>
  <si>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</si>
  <si>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</si>
  <si>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</si>
  <si>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</si>
  <si>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</si>
  <si>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</si>
  <si>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</si>
  <si>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</si>
  <si>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</si>
  <si>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</si>
  <si>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</si>
  <si>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</si>
  <si>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</si>
  <si>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</si>
  <si>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</si>
  <si>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</si>
  <si>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</si>
  <si>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</si>
  <si>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</si>
  <si>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</si>
  <si>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</si>
  <si>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</si>
  <si>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</si>
  <si>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</si>
  <si>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</si>
  <si>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</si>
  <si>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</si>
  <si>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</si>
  <si>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</si>
  <si>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</si>
  <si>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</si>
  <si>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</si>
  <si>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</si>
  <si>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</si>
  <si>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</si>
  <si>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</si>
  <si>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</si>
  <si>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</si>
  <si>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</si>
  <si>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</si>
  <si>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</si>
  <si>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</si>
  <si>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</si>
  <si>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</si>
  <si>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</si>
  <si>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</si>
  <si>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</si>
  <si>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</si>
  <si>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</si>
  <si>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</si>
  <si>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</si>
  <si>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</si>
  <si>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</si>
  <si>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</si>
  <si>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</si>
  <si>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</si>
  <si>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</si>
  <si>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</si>
  <si>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</si>
  <si>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</si>
  <si>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</si>
  <si>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</si>
  <si>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</si>
  <si>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</si>
  <si>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</si>
  <si>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</si>
  <si>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</si>
  <si>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</si>
  <si>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</si>
  <si>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</si>
  <si>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</si>
  <si>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</si>
  <si>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</si>
  <si>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</si>
  <si>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</si>
  <si>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</si>
  <si>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</si>
  <si>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</si>
  <si>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</si>
  <si>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</si>
  <si>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</si>
  <si>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</si>
  <si>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</si>
  <si>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</si>
  <si>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</si>
  <si>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</si>
  <si>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</si>
  <si>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</si>
  <si>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</si>
  <si>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</si>
  <si>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</si>
  <si>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</si>
  <si>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</si>
  <si>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</si>
  <si>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</si>
  <si>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</si>
  <si>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</si>
  <si>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</si>
  <si>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</si>
  <si>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</si>
  <si>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</si>
  <si>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</si>
  <si>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</si>
  <si>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</si>
  <si>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</si>
  <si>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</si>
  <si>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</si>
  <si>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</si>
  <si>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</si>
  <si>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</si>
  <si>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</si>
  <si>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</si>
  <si>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</si>
  <si>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</si>
  <si>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</si>
  <si>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</si>
  <si>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</si>
  <si>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</si>
  <si>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</si>
  <si>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</si>
  <si>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</si>
  <si>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</si>
  <si>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</si>
  <si>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</si>
  <si>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</si>
  <si>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</si>
  <si>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</si>
  <si>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</si>
  <si>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</si>
  <si>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</si>
  <si>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</si>
  <si>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</si>
  <si>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</si>
  <si>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</si>
  <si>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</si>
  <si>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</si>
  <si>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</si>
  <si>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</si>
  <si>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</si>
  <si>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</si>
  <si>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</si>
  <si>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</si>
  <si>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</si>
  <si>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</si>
  <si>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</si>
  <si>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</si>
  <si>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</si>
  <si>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</si>
  <si>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</si>
  <si>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</si>
  <si>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</si>
  <si>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</si>
  <si>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</si>
  <si>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</si>
  <si>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</si>
  <si>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</si>
  <si>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</si>
  <si>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</si>
  <si>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</si>
  <si>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</si>
  <si>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</si>
  <si>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</si>
  <si>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</si>
  <si>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</si>
  <si>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</si>
  <si>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</si>
  <si>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</si>
  <si>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</si>
  <si>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</si>
  <si>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</si>
  <si>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</si>
  <si>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</si>
  <si>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</si>
  <si>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</si>
  <si>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</si>
  <si>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</si>
  <si>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</si>
  <si>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</si>
  <si>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</si>
  <si>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</si>
  <si>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</si>
  <si>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</si>
  <si>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</si>
  <si>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</si>
  <si>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</si>
  <si>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</si>
  <si>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</si>
  <si>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</si>
  <si>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</si>
  <si>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</si>
  <si>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</si>
  <si>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</si>
  <si>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</si>
  <si>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</si>
  <si>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</si>
  <si>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</si>
  <si>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</si>
  <si>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</si>
  <si>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</si>
  <si>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</si>
  <si>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</si>
  <si>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</si>
  <si>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</si>
  <si>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</si>
  <si>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</si>
  <si>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</si>
  <si>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</si>
  <si>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</si>
  <si>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</si>
  <si>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</si>
  <si>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</si>
  <si>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</si>
  <si>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</si>
  <si>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</si>
  <si>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</si>
  <si>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</si>
  <si>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</si>
  <si>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</si>
  <si>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</si>
  <si>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</si>
  <si>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</si>
  <si>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</si>
  <si>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</si>
  <si>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</si>
  <si>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</si>
  <si>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</si>
  <si>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</si>
  <si>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</si>
  <si>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</si>
  <si>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</si>
  <si>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</si>
  <si>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</si>
  <si>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</si>
  <si>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</si>
  <si>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</si>
  <si>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</si>
  <si>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</si>
  <si>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</si>
  <si>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</si>
  <si>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</si>
  <si>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</si>
  <si>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</si>
  <si>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</si>
  <si>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</si>
  <si>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</si>
  <si>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</si>
  <si>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</si>
  <si>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</si>
  <si>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</si>
  <si>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</si>
  <si>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</si>
  <si>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</si>
  <si>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</si>
  <si>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</si>
  <si>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</si>
  <si>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</si>
  <si>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</si>
  <si>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</si>
  <si>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</si>
  <si>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</si>
  <si>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</si>
  <si>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</si>
  <si>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</si>
  <si>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</si>
  <si>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</si>
  <si>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</si>
  <si>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</si>
  <si>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</si>
  <si>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</si>
  <si>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</si>
  <si>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</si>
  <si>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</si>
  <si>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</si>
  <si>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</si>
  <si>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</si>
  <si>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</si>
  <si>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</si>
  <si>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</si>
  <si>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</si>
  <si>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</si>
  <si>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</si>
  <si>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</si>
  <si>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</si>
  <si>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</si>
  <si>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</si>
  <si>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</si>
  <si>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</si>
  <si>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</si>
  <si>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</si>
  <si>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</si>
  <si>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</si>
  <si>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</si>
  <si>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</si>
  <si>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</si>
  <si>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</si>
  <si>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</si>
  <si>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</si>
  <si>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</si>
  <si>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</si>
  <si>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</si>
  <si>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</si>
  <si>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</si>
  <si>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</si>
  <si>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</si>
  <si>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</si>
  <si>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</si>
  <si>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</si>
  <si>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</si>
  <si>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</si>
  <si>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</si>
  <si>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</si>
  <si>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</si>
  <si>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</si>
  <si>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</si>
  <si>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</si>
  <si>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</si>
  <si>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</si>
  <si>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</si>
  <si>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</si>
  <si>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</si>
  <si>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</si>
  <si>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</si>
  <si>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</si>
  <si>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</si>
  <si>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</si>
  <si>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</si>
  <si>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</si>
  <si>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</si>
  <si>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</si>
  <si>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</si>
  <si>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</si>
  <si>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</si>
  <si>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</si>
  <si>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</si>
  <si>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</si>
  <si>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</si>
  <si>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</si>
  <si>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</si>
  <si>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</si>
  <si>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</si>
  <si>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</si>
  <si>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</si>
  <si>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</si>
  <si>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</si>
  <si>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</si>
  <si>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</si>
  <si>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</si>
  <si>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</si>
  <si>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</si>
  <si>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</si>
  <si>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</si>
  <si>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</si>
  <si>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</si>
  <si>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</si>
  <si>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</si>
  <si>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</si>
  <si>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</si>
  <si>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</si>
  <si>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</si>
  <si>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</si>
  <si>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</si>
  <si>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</si>
  <si>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</si>
  <si>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</si>
  <si>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</si>
  <si>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</si>
  <si>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</si>
  <si>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</si>
  <si>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</si>
  <si>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</si>
  <si>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</si>
  <si>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</si>
  <si>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</si>
  <si>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</si>
  <si>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</si>
  <si>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</si>
  <si>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</si>
  <si>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</si>
  <si>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</si>
  <si>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</si>
  <si>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</si>
  <si>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</si>
  <si>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</si>
  <si>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</si>
  <si>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</si>
  <si>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</si>
  <si>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</si>
  <si>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</si>
  <si>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</si>
  <si>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</si>
  <si>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</si>
  <si>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</si>
  <si>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</si>
  <si>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</si>
  <si>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</si>
  <si>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</si>
  <si>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</si>
  <si>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</si>
  <si>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</si>
  <si>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</si>
  <si>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</si>
  <si>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</si>
  <si>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</si>
  <si>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</si>
  <si>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</si>
  <si>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</si>
  <si>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</si>
  <si>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</si>
  <si>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</si>
  <si>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</si>
  <si>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</si>
  <si>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</si>
  <si>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</si>
  <si>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</si>
  <si>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</si>
  <si>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</si>
  <si>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</si>
  <si>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</si>
  <si>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</si>
  <si>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</si>
  <si>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</si>
  <si>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</si>
  <si>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</si>
  <si>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</si>
  <si>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</si>
  <si>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</si>
  <si>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</si>
  <si>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</si>
  <si>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</si>
  <si>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</si>
  <si>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</si>
  <si>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</si>
  <si>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</si>
  <si>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</si>
  <si>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</si>
  <si>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</si>
  <si>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</si>
  <si>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</si>
  <si>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</si>
  <si>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</si>
  <si>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</si>
  <si>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</si>
  <si>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</si>
  <si>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</si>
  <si>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</si>
  <si>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</si>
  <si>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</si>
  <si>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</si>
  <si>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</si>
  <si>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</si>
  <si>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</si>
  <si>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</si>
  <si>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</si>
  <si>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</si>
  <si>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</si>
  <si>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</si>
  <si>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</si>
  <si>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</si>
  <si>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</si>
  <si>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</si>
  <si>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</si>
  <si>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</si>
  <si>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</si>
  <si>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</si>
  <si>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</si>
  <si>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</si>
  <si>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</si>
  <si>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</si>
  <si>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</si>
  <si>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</si>
  <si>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</si>
  <si>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</si>
  <si>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</si>
  <si>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</si>
  <si>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</si>
  <si>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</si>
  <si>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</si>
  <si>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</si>
  <si>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</si>
  <si>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</si>
  <si>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</si>
  <si>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</si>
  <si>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</si>
  <si>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</si>
  <si>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</si>
  <si>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</si>
  <si>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</si>
  <si>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</si>
  <si>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</si>
  <si>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</si>
  <si>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</si>
  <si>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</si>
  <si>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</si>
  <si>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</si>
  <si>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</si>
  <si>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</si>
  <si>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</si>
  <si>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</si>
  <si>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</si>
  <si>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</si>
  <si>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</si>
  <si>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</si>
  <si>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</si>
  <si>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</si>
  <si>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</si>
  <si>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</si>
  <si>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</si>
  <si>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</si>
  <si>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</si>
  <si>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</si>
  <si>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</si>
  <si>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</si>
  <si>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</si>
  <si>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</si>
  <si>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</si>
  <si>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</si>
  <si>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</si>
  <si>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</si>
  <si>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</si>
  <si>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</si>
  <si>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</si>
  <si>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</si>
  <si>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</si>
  <si>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</si>
  <si>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</si>
  <si>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</si>
  <si>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</si>
  <si>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</si>
  <si>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</si>
  <si>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</si>
  <si>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</si>
  <si>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</si>
  <si>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</si>
  <si>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</si>
  <si>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</si>
  <si>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</si>
  <si>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</si>
  <si>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</si>
  <si>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</si>
  <si>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</si>
  <si>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</si>
  <si>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</si>
  <si>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</si>
  <si>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</si>
  <si>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</si>
  <si>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</si>
  <si>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</si>
  <si>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</si>
  <si>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</si>
  <si>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</si>
  <si>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</si>
  <si>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</si>
  <si>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</si>
  <si>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</si>
  <si>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</si>
  <si>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</si>
  <si>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</si>
  <si>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</si>
  <si>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</si>
  <si>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</si>
  <si>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</si>
  <si>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</si>
  <si>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</si>
  <si>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</si>
  <si>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</si>
  <si>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</si>
  <si>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</si>
  <si>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</si>
  <si>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</si>
  <si>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</si>
  <si>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</si>
  <si>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</si>
  <si>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</si>
  <si>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</si>
  <si>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</si>
  <si>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</si>
  <si>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</si>
  <si>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</si>
  <si>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</si>
  <si>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</si>
  <si>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</si>
  <si>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</si>
  <si>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</si>
  <si>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</si>
  <si>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</si>
  <si>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</si>
  <si>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</si>
  <si>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</si>
  <si>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</si>
  <si>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</si>
  <si>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</si>
  <si>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</si>
  <si>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</si>
  <si>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</si>
  <si>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</si>
  <si>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</si>
  <si>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</si>
  <si>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</si>
  <si>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</si>
  <si>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</si>
  <si>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</si>
  <si>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</si>
  <si>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</si>
  <si>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</si>
  <si>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</si>
  <si>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</si>
  <si>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</si>
  <si>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</si>
  <si>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</si>
  <si>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</si>
  <si>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</si>
  <si>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</si>
  <si>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</si>
  <si>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</si>
  <si>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</si>
  <si>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</si>
  <si>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</si>
  <si>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</si>
  <si>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</si>
  <si>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</si>
  <si>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</si>
  <si>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</si>
  <si>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</si>
  <si>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</si>
  <si>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</si>
  <si>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</si>
  <si>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</si>
  <si>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</si>
  <si>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</si>
  <si>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</si>
  <si>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</si>
  <si>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</si>
  <si>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</si>
  <si>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</si>
  <si>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</si>
  <si>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</si>
  <si>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</si>
  <si>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</si>
  <si>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</si>
  <si>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</si>
  <si>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</si>
  <si>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</si>
  <si>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</si>
  <si>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</si>
  <si>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</si>
  <si>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</si>
  <si>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</si>
  <si>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</si>
  <si>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</si>
  <si>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</si>
  <si>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</si>
  <si>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</si>
  <si>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</si>
  <si>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</si>
  <si>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</si>
  <si>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</si>
  <si>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</si>
  <si>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</si>
  <si>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</si>
  <si>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</si>
  <si>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</si>
  <si>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</si>
  <si>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</si>
  <si>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</si>
  <si>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</si>
  <si>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</si>
  <si>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</si>
  <si>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</si>
  <si>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</si>
  <si>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</si>
  <si>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</si>
  <si>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</si>
  <si>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</si>
  <si>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</si>
  <si>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</si>
  <si>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</si>
  <si>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</si>
  <si>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</si>
  <si>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</si>
  <si>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</si>
  <si>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</si>
  <si>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</si>
  <si>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</si>
  <si>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</si>
  <si>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</si>
  <si>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</si>
  <si>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</si>
  <si>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</si>
  <si>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</si>
  <si>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</si>
  <si>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</si>
  <si>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</si>
  <si>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</si>
  <si>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</si>
  <si>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</si>
  <si>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</si>
  <si>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</si>
  <si>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</si>
  <si>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</si>
  <si>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</si>
  <si>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</si>
  <si>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</si>
  <si>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</si>
  <si>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</si>
  <si>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</si>
  <si>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</si>
  <si>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</si>
  <si>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</si>
  <si>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</si>
  <si>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</si>
  <si>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</si>
  <si>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</si>
  <si>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</si>
  <si>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</si>
  <si>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</si>
  <si>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</si>
  <si>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</si>
  <si>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</si>
  <si>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</si>
  <si>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</si>
  <si>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</si>
  <si>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</si>
  <si>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</si>
  <si>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</si>
  <si>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</si>
  <si>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</si>
  <si>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</si>
  <si>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</si>
  <si>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</si>
  <si>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</si>
  <si>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</si>
  <si>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</si>
  <si>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</si>
  <si>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</si>
  <si>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</si>
  <si>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</si>
  <si>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</si>
  <si>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</si>
  <si>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</si>
  <si>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</si>
  <si>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</si>
  <si>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</si>
  <si>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</si>
  <si>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</si>
  <si>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</si>
  <si>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</si>
  <si>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</si>
  <si>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</si>
  <si>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</si>
  <si>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</si>
  <si>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</si>
  <si>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</si>
  <si>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</si>
  <si>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</si>
  <si>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</si>
  <si>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</si>
  <si>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</si>
  <si>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</si>
  <si>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</si>
  <si>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</si>
  <si>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</si>
  <si>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</si>
  <si>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</si>
  <si>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</si>
  <si>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</si>
  <si>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</si>
  <si>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</si>
  <si>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</si>
  <si>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</si>
  <si>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</si>
  <si>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</si>
  <si>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</si>
  <si>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</si>
  <si>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</si>
  <si>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</si>
  <si>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</si>
  <si>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</si>
  <si>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</si>
  <si>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</si>
  <si>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</si>
  <si>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</si>
  <si>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</si>
  <si>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</si>
  <si>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</si>
  <si>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</si>
  <si>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</si>
  <si>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</si>
  <si>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</si>
  <si>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</si>
  <si>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</si>
  <si>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</si>
  <si>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</si>
  <si>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</si>
  <si>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</si>
  <si>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</si>
  <si>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</si>
  <si>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</si>
  <si>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</si>
  <si>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</si>
  <si>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</si>
  <si>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</si>
  <si>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</si>
  <si>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</si>
  <si>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</si>
  <si>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</si>
  <si>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</si>
  <si>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</si>
  <si>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</si>
  <si>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</si>
  <si>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</si>
  <si>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</si>
  <si>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</si>
  <si>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</si>
  <si>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</si>
  <si>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</si>
  <si>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</si>
  <si>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</si>
  <si>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</si>
  <si>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</si>
  <si>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</si>
  <si>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</si>
  <si>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</si>
  <si>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</si>
  <si>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</si>
  <si>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</si>
  <si>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</si>
  <si>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</si>
  <si>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</si>
  <si>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</si>
  <si>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</si>
  <si>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</si>
  <si>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</si>
  <si>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</si>
  <si>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</si>
  <si>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</si>
  <si>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</si>
  <si>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</si>
  <si>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</si>
  <si>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</si>
  <si>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</si>
  <si>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</si>
  <si>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</si>
  <si>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</si>
  <si>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</si>
  <si>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</si>
  <si>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</si>
  <si>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</si>
  <si>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</si>
  <si>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</si>
  <si>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</si>
  <si>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</si>
  <si>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</si>
  <si>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</si>
  <si>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</si>
  <si>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</si>
  <si>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</si>
  <si>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</si>
  <si>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</si>
  <si>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</si>
  <si>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</si>
  <si>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</si>
  <si>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</si>
  <si>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</si>
  <si>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</si>
  <si>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</si>
  <si>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</si>
  <si>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</si>
  <si>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</si>
  <si>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</si>
  <si>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</si>
  <si>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</si>
  <si>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</si>
  <si>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</si>
  <si>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</si>
  <si>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</si>
  <si>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</si>
  <si>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</si>
  <si>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</si>
  <si>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</si>
  <si>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</si>
  <si>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</si>
  <si>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</si>
  <si>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</si>
  <si>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</si>
  <si>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</si>
  <si>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</si>
  <si>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</si>
  <si>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</si>
  <si>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</si>
  <si>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</si>
  <si>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</si>
  <si>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</si>
  <si>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</si>
  <si>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</si>
  <si>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</si>
  <si>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</si>
  <si>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</si>
  <si>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</si>
  <si>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</si>
  <si>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</si>
  <si>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</si>
  <si>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</si>
  <si>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</si>
  <si>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</si>
  <si>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</si>
  <si>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</si>
  <si>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</si>
  <si>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</si>
  <si>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</si>
  <si>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</si>
  <si>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</si>
  <si>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</si>
  <si>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</si>
  <si>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</si>
  <si>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</si>
  <si>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</si>
  <si>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</si>
  <si>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</si>
  <si>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</si>
  <si>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</si>
  <si>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</si>
  <si>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</si>
  <si>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</si>
  <si>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</si>
  <si>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</si>
  <si>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</si>
  <si>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</si>
  <si>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</si>
  <si>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</si>
  <si>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</si>
  <si>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</si>
  <si>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</si>
  <si>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</si>
  <si>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</si>
  <si>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</si>
  <si>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</si>
  <si>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</si>
  <si>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</si>
  <si>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</si>
  <si>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</si>
  <si>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</si>
  <si>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</si>
  <si>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</si>
  <si>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</si>
  <si>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</si>
  <si>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</si>
  <si>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</si>
  <si>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</si>
  <si>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</si>
  <si>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</si>
  <si>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</si>
  <si>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</si>
  <si>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</si>
  <si>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</si>
  <si>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</si>
  <si>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</si>
  <si>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</si>
  <si>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</si>
  <si>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</si>
  <si>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</si>
  <si>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</si>
  <si>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</si>
  <si>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</si>
  <si>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</si>
  <si>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</si>
  <si>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</si>
  <si>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</si>
  <si>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</si>
  <si>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</si>
  <si>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</si>
  <si>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</si>
  <si>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</si>
  <si>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</si>
  <si>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</si>
  <si>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</si>
  <si>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</si>
  <si>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</si>
  <si>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</si>
  <si>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</si>
  <si>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</si>
  <si>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</si>
  <si>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</si>
  <si>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</si>
  <si>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</si>
  <si>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</si>
  <si>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</si>
  <si>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</si>
  <si>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</si>
  <si>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</si>
  <si>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</si>
  <si>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</si>
  <si>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</si>
  <si>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</si>
  <si>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</si>
  <si>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</si>
  <si>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</si>
  <si>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</si>
  <si>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</si>
  <si>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</si>
  <si>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</si>
  <si>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</si>
  <si>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</si>
  <si>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</si>
  <si>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</si>
  <si>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</si>
  <si>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</si>
  <si>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</si>
  <si>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</si>
  <si>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</si>
  <si>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</si>
  <si>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</si>
  <si>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</si>
  <si>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</si>
  <si>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</si>
  <si>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</si>
  <si>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</si>
  <si>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</si>
  <si>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</si>
  <si>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</si>
  <si>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</si>
  <si>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</si>
  <si>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</si>
  <si>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</si>
  <si>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</si>
  <si>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</si>
  <si>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</si>
  <si>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</si>
  <si>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</si>
  <si>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</si>
  <si>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</si>
  <si>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</si>
  <si>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</si>
  <si>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</si>
  <si>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</si>
  <si>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</si>
  <si>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</si>
  <si>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</si>
  <si>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</si>
  <si>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</si>
  <si>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</si>
  <si>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</si>
  <si>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</si>
  <si>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</si>
  <si>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</si>
  <si>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</si>
  <si>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</si>
  <si>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</si>
  <si>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</si>
  <si>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</si>
  <si>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</si>
  <si>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</si>
  <si>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</si>
  <si>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</si>
  <si>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</si>
  <si>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</si>
  <si>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</si>
  <si>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</si>
  <si>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</si>
  <si>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</si>
  <si>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</si>
  <si>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</si>
  <si>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</si>
  <si>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</si>
  <si>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</si>
  <si>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</si>
  <si>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</si>
  <si>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</si>
  <si>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</si>
  <si>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</si>
  <si>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</si>
  <si>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</si>
  <si>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</si>
  <si>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</si>
  <si>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</si>
  <si>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</si>
  <si>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</si>
  <si>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</si>
  <si>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</si>
  <si>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</si>
  <si>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</si>
  <si>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</si>
  <si>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</si>
  <si>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</si>
  <si>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</si>
  <si>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</si>
  <si>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</si>
  <si>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</si>
  <si>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</si>
  <si>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</si>
  <si>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</si>
  <si>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</si>
  <si>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</si>
  <si>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</si>
  <si>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</si>
  <si>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</si>
  <si>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</si>
  <si>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</si>
  <si>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</si>
  <si>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</si>
  <si>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</si>
  <si>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</si>
  <si>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</si>
  <si>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</si>
  <si>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</si>
  <si>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</si>
  <si>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</si>
  <si>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</si>
  <si>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</si>
  <si>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</si>
  <si>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</si>
  <si>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</si>
  <si>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</si>
  <si>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</si>
  <si>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</si>
  <si>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</si>
  <si>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</si>
  <si>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</si>
  <si>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</si>
  <si>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</si>
  <si>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</si>
  <si>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</si>
  <si>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</si>
  <si>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</si>
  <si>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</si>
  <si>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</si>
  <si>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</si>
  <si>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</si>
  <si>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</si>
  <si>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</si>
  <si>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</si>
  <si>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</si>
  <si>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</si>
  <si>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</si>
  <si>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</si>
  <si>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</si>
  <si>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</si>
  <si>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</si>
  <si>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</si>
  <si>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</si>
  <si>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</si>
  <si>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</si>
  <si>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</si>
  <si>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</si>
  <si>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</si>
  <si>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</si>
  <si>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</si>
  <si>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</si>
  <si>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</si>
  <si>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</si>
  <si>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</si>
  <si>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</si>
  <si>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</si>
  <si>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</si>
  <si>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</si>
  <si>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</si>
  <si>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</si>
  <si>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</si>
  <si>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</si>
  <si>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</si>
  <si>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</si>
  <si>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</si>
  <si>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</si>
  <si>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</si>
  <si>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</si>
  <si>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</si>
  <si>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</si>
  <si>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</si>
  <si>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</si>
  <si>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</si>
  <si>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</si>
  <si>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</si>
  <si>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</si>
  <si>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</si>
  <si>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</si>
  <si>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</si>
  <si>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</si>
  <si>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</si>
  <si>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</si>
  <si>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</si>
  <si>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</si>
  <si>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</si>
  <si>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</si>
  <si>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</si>
  <si>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</si>
  <si>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</si>
  <si>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</si>
  <si>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</si>
  <si>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</si>
  <si>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</si>
  <si>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</si>
  <si>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</si>
  <si>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</si>
  <si>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</si>
  <si>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</si>
  <si>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</si>
  <si>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</si>
  <si>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</si>
  <si>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</si>
  <si>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</si>
  <si>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</si>
  <si>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</si>
  <si>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</si>
  <si>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</si>
  <si>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</si>
  <si>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</si>
  <si>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</si>
  <si>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</si>
  <si>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</si>
  <si>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</si>
  <si>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</si>
  <si>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</si>
  <si>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</si>
  <si>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</si>
  <si>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</si>
  <si>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</si>
  <si>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</si>
  <si>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</si>
  <si>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</si>
  <si>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</si>
  <si>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</si>
  <si>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</si>
  <si>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</si>
  <si>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</si>
  <si>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</si>
  <si>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</si>
  <si>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</si>
  <si>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</si>
  <si>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</si>
  <si>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</si>
  <si>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</si>
  <si>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</si>
  <si>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</si>
  <si>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</si>
  <si>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</si>
  <si>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</si>
  <si>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</si>
  <si>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</si>
  <si>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</si>
  <si>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</si>
  <si>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</si>
  <si>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</si>
  <si>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</si>
  <si>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</si>
  <si>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</si>
  <si>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</si>
  <si>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</si>
  <si>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</si>
  <si>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</si>
  <si>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</si>
  <si>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</si>
  <si>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</si>
  <si>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</si>
  <si>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</si>
  <si>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</si>
  <si>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</si>
  <si>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</si>
  <si>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</si>
  <si>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</si>
  <si>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</si>
  <si>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</si>
  <si>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</si>
  <si>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</si>
  <si>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</si>
  <si>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</si>
  <si>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</si>
  <si>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</si>
  <si>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</si>
  <si>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</si>
  <si>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</si>
  <si>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</si>
  <si>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</si>
  <si>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</si>
  <si>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</si>
  <si>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</si>
  <si>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</si>
  <si>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</si>
  <si>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</si>
  <si>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</si>
  <si>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</si>
  <si>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</si>
  <si>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</si>
  <si>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</si>
  <si>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</si>
  <si>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</si>
  <si>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</si>
  <si>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</si>
  <si>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</si>
  <si>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</si>
  <si>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</si>
  <si>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</si>
  <si>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</si>
  <si>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</si>
  <si>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</si>
  <si>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</si>
  <si>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</si>
  <si>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</si>
  <si>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</si>
  <si>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</si>
  <si>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</si>
  <si>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</si>
  <si>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</si>
  <si>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</si>
  <si>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</si>
  <si>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</si>
  <si>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</si>
  <si>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</si>
  <si>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</si>
  <si>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</si>
  <si>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</si>
  <si>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</si>
  <si>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</si>
  <si>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</si>
  <si>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</si>
  <si>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</si>
  <si>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</si>
  <si>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</si>
  <si>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</si>
  <si>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</si>
  <si>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</si>
  <si>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</si>
  <si>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</si>
  <si>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</si>
  <si>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</si>
  <si>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</si>
  <si>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</si>
  <si>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</si>
  <si>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</si>
  <si>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</si>
  <si>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</si>
  <si>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</si>
  <si>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</si>
  <si>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</si>
  <si>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</si>
  <si>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</si>
  <si>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</si>
  <si>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</si>
  <si>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</si>
  <si>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</si>
  <si>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</si>
  <si>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</si>
  <si>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</si>
  <si>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</si>
  <si>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</si>
  <si>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</si>
  <si>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</si>
  <si>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</si>
  <si>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</si>
  <si>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</si>
  <si>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</si>
  <si>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</si>
  <si>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</si>
  <si>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</si>
  <si>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</si>
  <si>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</si>
  <si>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</si>
  <si>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</si>
  <si>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</si>
  <si>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</si>
  <si>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</si>
  <si>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</si>
  <si>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</si>
  <si>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</si>
  <si>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</si>
  <si>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</si>
  <si>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</si>
  <si>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</si>
  <si>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</si>
  <si>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</si>
  <si>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</si>
  <si>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</si>
  <si>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</si>
  <si>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</si>
  <si>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</si>
  <si>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</si>
  <si>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</si>
  <si>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</si>
  <si>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</si>
  <si>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</si>
  <si>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</si>
  <si>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</si>
  <si>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</si>
  <si>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</si>
  <si>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</si>
  <si>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</si>
  <si>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</si>
  <si>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</si>
  <si>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</si>
  <si>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</si>
  <si>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</si>
  <si>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</si>
  <si>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</si>
  <si>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</si>
  <si>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</si>
  <si>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</si>
  <si>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</si>
  <si>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</si>
  <si>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</si>
  <si>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</si>
  <si>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</si>
  <si>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</si>
  <si>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</si>
  <si>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</si>
  <si>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</si>
  <si>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</si>
  <si>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</si>
  <si>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</si>
  <si>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</si>
  <si>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</si>
  <si>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</si>
  <si>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</si>
  <si>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</si>
  <si>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</si>
  <si>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</si>
  <si>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</si>
  <si>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</si>
  <si>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</si>
  <si>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</si>
  <si>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</si>
  <si>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</si>
  <si>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</si>
  <si>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</si>
  <si>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</si>
  <si>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</si>
  <si>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</si>
  <si>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</si>
  <si>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</si>
  <si>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</si>
  <si>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</si>
  <si>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</si>
  <si>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</si>
  <si>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</si>
  <si>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</si>
  <si>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</si>
  <si>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</si>
  <si>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</si>
  <si>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</si>
  <si>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</si>
  <si>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</si>
  <si>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</si>
  <si>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</si>
  <si>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</si>
  <si>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</si>
  <si>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</si>
  <si>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</si>
  <si>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</si>
  <si>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</si>
  <si>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</si>
  <si>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</si>
  <si>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</si>
  <si>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</si>
  <si>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</si>
  <si>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</si>
  <si>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</si>
  <si>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</si>
  <si>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</si>
  <si>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</si>
  <si>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</si>
  <si>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</si>
  <si>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</si>
  <si>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</si>
  <si>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</si>
  <si>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</si>
  <si>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</si>
  <si>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</si>
  <si>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</si>
  <si>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</si>
  <si>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</si>
  <si>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</si>
  <si>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</si>
  <si>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</si>
  <si>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</si>
  <si>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</si>
  <si>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</si>
  <si>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</si>
  <si>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</si>
  <si>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</si>
  <si>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</si>
  <si>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</si>
  <si>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</si>
  <si>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</si>
  <si>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</si>
  <si>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</si>
  <si>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</si>
  <si>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</si>
  <si>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</si>
  <si>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</si>
  <si>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</si>
  <si>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</si>
  <si>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</si>
  <si>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</si>
  <si>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</si>
  <si>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</si>
  <si>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</si>
  <si>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</si>
  <si>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</si>
  <si>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</si>
  <si>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</si>
  <si>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</si>
  <si>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</si>
  <si>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</si>
  <si>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</si>
  <si>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</si>
  <si>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</si>
  <si>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</si>
  <si>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</si>
  <si>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</si>
  <si>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</si>
  <si>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</si>
  <si>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</si>
  <si>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</si>
  <si>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</si>
  <si>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</si>
  <si>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</si>
  <si>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</si>
  <si>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</si>
  <si>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</si>
  <si>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</si>
  <si>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</si>
  <si>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</si>
  <si>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</si>
  <si>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</si>
  <si>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</si>
  <si>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</si>
  <si>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</si>
  <si>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</si>
  <si>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</si>
  <si>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</si>
  <si>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</si>
  <si>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</si>
  <si>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</si>
  <si>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</si>
  <si>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</si>
  <si>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</si>
  <si>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</si>
  <si>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</si>
  <si>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</si>
  <si>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</si>
  <si>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</si>
  <si>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</si>
  <si>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</si>
  <si>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</si>
  <si>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</si>
  <si>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</si>
  <si>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</si>
  <si>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</si>
  <si>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</si>
  <si>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</si>
  <si>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</si>
  <si>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</si>
  <si>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</si>
  <si>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</si>
  <si>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</si>
  <si>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</si>
  <si>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</si>
  <si>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</si>
  <si>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</si>
  <si>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</si>
  <si>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</si>
  <si>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</si>
  <si>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</si>
  <si>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</si>
  <si>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</si>
  <si>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</si>
  <si>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</si>
  <si>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</si>
  <si>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</si>
  <si>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</si>
  <si>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</si>
  <si>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</si>
  <si>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</si>
  <si>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</si>
  <si>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</si>
  <si>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</si>
  <si>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</si>
  <si>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</si>
  <si>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</si>
  <si>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</si>
  <si>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</si>
  <si>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</si>
  <si>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</si>
  <si>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</si>
  <si>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</si>
  <si>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</si>
  <si>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</si>
  <si>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</si>
  <si>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</si>
  <si>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</si>
  <si>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</si>
  <si>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</si>
  <si>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</si>
  <si>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</si>
  <si>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</si>
  <si>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</si>
  <si>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</si>
  <si>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</si>
  <si>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</si>
  <si>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</si>
  <si>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</si>
  <si>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</si>
  <si>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</si>
  <si>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</si>
  <si>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</si>
  <si>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</si>
  <si>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</si>
  <si>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</si>
  <si>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</si>
  <si>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</si>
  <si>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</si>
  <si>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</si>
  <si>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</si>
  <si>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</si>
  <si>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</si>
  <si>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</si>
  <si>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</si>
  <si>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</si>
  <si>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</si>
  <si>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</si>
  <si>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</si>
  <si>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</si>
  <si>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</si>
  <si>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</si>
  <si>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</si>
  <si>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</si>
  <si>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</si>
  <si>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</si>
  <si>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</si>
  <si>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</si>
  <si>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</si>
  <si>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</si>
  <si>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</si>
  <si>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</si>
  <si>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</si>
  <si>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</si>
  <si>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</si>
  <si>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</si>
  <si>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</si>
  <si>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</si>
  <si>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</si>
  <si>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</si>
  <si>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</si>
  <si>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</si>
  <si>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</si>
  <si>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</si>
  <si>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</si>
  <si>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</si>
  <si>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</si>
  <si>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</si>
  <si>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</si>
  <si>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</si>
  <si>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</si>
  <si>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</si>
  <si>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</si>
  <si>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</si>
  <si>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</si>
  <si>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</si>
  <si>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</si>
  <si>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</si>
  <si>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</si>
  <si>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</si>
  <si>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</si>
  <si>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</si>
  <si>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</si>
  <si>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</si>
  <si>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</si>
  <si>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</si>
  <si>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</si>
  <si>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</si>
  <si>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</si>
  <si>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</si>
  <si>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</si>
  <si>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</si>
  <si>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</si>
  <si>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</si>
  <si>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</si>
  <si>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</si>
  <si>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</si>
  <si>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</si>
  <si>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</si>
  <si>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</si>
  <si>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</si>
  <si>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</si>
  <si>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</si>
  <si>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</si>
  <si>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</si>
  <si>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</si>
  <si>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</si>
  <si>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</si>
  <si>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</si>
  <si>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</si>
  <si>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</si>
  <si>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</si>
  <si>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</si>
  <si>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</si>
  <si>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</si>
  <si>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</si>
  <si>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</si>
  <si>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</si>
  <si>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</si>
  <si>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</si>
  <si>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</si>
  <si>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</si>
  <si>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</si>
  <si>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</si>
  <si>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</si>
  <si>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</si>
  <si>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</si>
  <si>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</si>
  <si>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</si>
  <si>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</si>
  <si>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</si>
  <si>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</si>
  <si>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</si>
  <si>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</si>
  <si>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</si>
  <si>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</si>
  <si>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</si>
  <si>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</si>
  <si>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</si>
  <si>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</si>
  <si>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</si>
  <si>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</si>
  <si>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</si>
  <si>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</si>
  <si>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</si>
  <si>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</si>
  <si>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</si>
  <si>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</si>
  <si>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</si>
  <si>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</si>
  <si>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</si>
  <si>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</si>
  <si>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</si>
  <si>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</si>
  <si>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</si>
  <si>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</si>
  <si>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</si>
  <si>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</si>
  <si>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</si>
  <si>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</si>
  <si>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</si>
  <si>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</si>
  <si>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</si>
  <si>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</si>
  <si>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</si>
  <si>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</si>
  <si>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</si>
  <si>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</si>
  <si>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</si>
  <si>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</si>
  <si>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</si>
  <si>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</si>
  <si>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</si>
  <si>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</si>
  <si>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</si>
  <si>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</si>
  <si>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</si>
  <si>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</si>
  <si>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</si>
  <si>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</si>
  <si>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</si>
  <si>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</si>
  <si>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</si>
  <si>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</si>
  <si>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</si>
  <si>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</si>
  <si>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</si>
  <si>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</si>
  <si>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</si>
  <si>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</si>
  <si>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</si>
  <si>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</si>
  <si>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</si>
  <si>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</si>
  <si>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</si>
  <si>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</si>
  <si>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</si>
  <si>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</si>
  <si>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</si>
  <si>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</si>
  <si>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</si>
  <si>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</si>
  <si>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</si>
  <si>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</si>
  <si>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</si>
  <si>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</si>
  <si>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</si>
  <si>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</si>
  <si>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</si>
  <si>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</si>
  <si>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</si>
  <si>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</si>
  <si>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</si>
  <si>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</si>
  <si>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</si>
  <si>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</si>
  <si>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</si>
  <si>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</si>
  <si>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</si>
  <si>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</si>
  <si>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</si>
  <si>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</si>
  <si>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</si>
  <si>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</si>
  <si>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</si>
  <si>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</si>
  <si>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</si>
  <si>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</si>
  <si>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</si>
  <si>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</si>
  <si>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</si>
  <si>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</si>
  <si>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</si>
  <si>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</si>
  <si>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</si>
  <si>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</si>
  <si>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</si>
  <si>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</si>
  <si>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</si>
  <si>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</si>
  <si>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</si>
  <si>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</si>
  <si>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</si>
  <si>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</si>
  <si>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</si>
  <si>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</si>
  <si>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</si>
  <si>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</si>
  <si>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</si>
  <si>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</si>
  <si>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</si>
  <si>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</si>
  <si>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</si>
  <si>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</si>
  <si>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</si>
  <si>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</si>
  <si>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</si>
  <si>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</si>
  <si>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</si>
  <si>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</si>
  <si>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</si>
  <si>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</si>
  <si>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</si>
  <si>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</si>
  <si>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</si>
  <si>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</si>
  <si>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</si>
  <si>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</si>
  <si>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</si>
  <si>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</si>
  <si>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</si>
  <si>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</si>
  <si>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</si>
  <si>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</si>
  <si>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</si>
  <si>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</si>
  <si>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</si>
  <si>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</si>
  <si>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</si>
  <si>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</si>
  <si>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</si>
  <si>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</si>
  <si>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</si>
  <si>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</si>
  <si>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</si>
  <si>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</si>
  <si>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</si>
  <si>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</si>
  <si>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</si>
  <si>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</si>
  <si>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</si>
  <si>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</si>
  <si>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</si>
  <si>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</si>
  <si>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</si>
  <si>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</si>
  <si>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</si>
  <si>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</si>
  <si>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</si>
  <si>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</si>
  <si>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</si>
  <si>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</si>
  <si>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</si>
  <si>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</si>
  <si>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</si>
  <si>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</si>
  <si>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</si>
  <si>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</si>
  <si>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</si>
  <si>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</si>
  <si>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</si>
  <si>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</si>
  <si>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</si>
  <si>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</si>
  <si>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</si>
  <si>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</si>
  <si>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</si>
  <si>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</si>
  <si>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</si>
  <si>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</si>
  <si>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</si>
  <si>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</si>
  <si>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</si>
  <si>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</si>
  <si>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</si>
  <si>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</si>
  <si>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</si>
  <si>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</si>
  <si>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</si>
  <si>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</si>
  <si>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</si>
  <si>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</si>
  <si>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</si>
  <si>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</si>
  <si>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</si>
  <si>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</si>
  <si>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</si>
  <si>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</si>
  <si>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</si>
  <si>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</si>
  <si>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</si>
  <si>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</si>
  <si>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</si>
  <si>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</si>
  <si>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</si>
  <si>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</si>
  <si>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</si>
  <si>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</si>
  <si>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</si>
  <si>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</si>
  <si>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</si>
  <si>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</si>
  <si>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</si>
  <si>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</si>
  <si>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</si>
  <si>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</si>
  <si>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</si>
  <si>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</si>
  <si>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</si>
  <si>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</si>
  <si>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</si>
  <si>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</si>
  <si>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</si>
  <si>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</si>
  <si>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</si>
  <si>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</si>
  <si>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</si>
  <si>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</si>
  <si>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</si>
  <si>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</si>
  <si>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</si>
  <si>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</si>
  <si>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</si>
  <si>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</si>
  <si>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</si>
  <si>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</si>
  <si>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</si>
  <si>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</si>
  <si>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</si>
  <si>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</si>
  <si>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</si>
  <si>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</si>
  <si>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</si>
  <si>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</si>
  <si>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</si>
  <si>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</si>
  <si>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</si>
  <si>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</si>
  <si>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</si>
  <si>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</si>
  <si>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</si>
  <si>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</si>
  <si>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</si>
  <si>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</si>
  <si>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</si>
  <si>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</si>
  <si>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</si>
  <si>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</si>
  <si>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</si>
  <si>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</si>
  <si>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</si>
  <si>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</si>
  <si>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</si>
  <si>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</si>
  <si>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</si>
  <si>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</si>
  <si>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</si>
  <si>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</si>
  <si>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</si>
  <si>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</si>
  <si>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</si>
  <si>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</si>
  <si>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</si>
  <si>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</si>
  <si>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</si>
  <si>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</si>
  <si>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</si>
  <si>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</si>
  <si>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</si>
  <si>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</si>
  <si>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</si>
  <si>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</si>
  <si>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</si>
  <si>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</si>
  <si>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</si>
  <si>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</si>
  <si>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</si>
  <si>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</si>
  <si>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</si>
  <si>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</si>
  <si>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</si>
  <si>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</si>
  <si>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</si>
  <si>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</si>
  <si>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</si>
  <si>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</si>
  <si>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</si>
  <si>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</si>
  <si>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</si>
  <si>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</si>
  <si>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</si>
  <si>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</si>
  <si>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</si>
  <si>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</si>
  <si>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</si>
  <si>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</si>
  <si>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</si>
  <si>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</si>
  <si>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</si>
  <si>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</si>
  <si>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</si>
  <si>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</si>
  <si>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</si>
  <si>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</si>
  <si>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</si>
  <si>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</si>
  <si>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</si>
  <si>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</si>
  <si>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</si>
  <si>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</si>
  <si>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</si>
  <si>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</si>
  <si>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</si>
  <si>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</si>
  <si>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</si>
  <si>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</si>
  <si>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</si>
  <si>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</si>
  <si>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</si>
  <si>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</si>
  <si>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</si>
  <si>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</si>
  <si>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</si>
  <si>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</si>
  <si>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</si>
  <si>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</si>
  <si>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</si>
  <si>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</si>
  <si>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</si>
  <si>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</si>
  <si>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</si>
  <si>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</si>
  <si>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</si>
  <si>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</si>
  <si>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</si>
  <si>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</si>
  <si>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</si>
  <si>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</si>
  <si>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</si>
  <si>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</si>
  <si>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</si>
  <si>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</si>
  <si>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</si>
  <si>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</si>
  <si>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</si>
  <si>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</si>
  <si>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</si>
  <si>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</si>
  <si>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</si>
  <si>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</si>
  <si>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</si>
  <si>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</si>
  <si>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</si>
  <si>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</si>
  <si>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</si>
  <si>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</si>
  <si>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</si>
  <si>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</si>
  <si>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</si>
  <si>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</si>
  <si>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</si>
  <si>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</si>
  <si>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</si>
  <si>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</si>
  <si>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</si>
  <si>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</si>
  <si>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</si>
  <si>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</si>
  <si>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</si>
  <si>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</si>
  <si>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</si>
  <si>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</si>
  <si>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</si>
  <si>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</si>
  <si>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</si>
  <si>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</si>
  <si>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</si>
  <si>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</si>
  <si>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</si>
  <si>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</si>
  <si>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</si>
  <si>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</si>
  <si>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</si>
  <si>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</si>
  <si>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</si>
  <si>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</si>
  <si>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</si>
  <si>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</si>
  <si>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</si>
  <si>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</si>
  <si>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</si>
  <si>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</si>
  <si>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</si>
  <si>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</si>
  <si>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</si>
  <si>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</si>
  <si>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</si>
  <si>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</si>
  <si>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</si>
  <si>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</si>
  <si>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</si>
  <si>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</si>
  <si>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</si>
  <si>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</si>
  <si>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</si>
  <si>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</si>
  <si>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</si>
  <si>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</si>
  <si>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</si>
  <si>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</si>
  <si>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</si>
  <si>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</si>
  <si>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</si>
  <si>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</si>
  <si>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</si>
  <si>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</si>
  <si>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</si>
  <si>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</si>
  <si>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</si>
  <si>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</si>
  <si>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</si>
  <si>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</si>
  <si>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</si>
  <si>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</si>
  <si>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</si>
  <si>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</si>
  <si>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</si>
  <si>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</si>
  <si>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</si>
  <si>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</si>
  <si>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</si>
  <si>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</si>
  <si>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</si>
  <si>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</si>
  <si>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</si>
  <si>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</si>
  <si>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</si>
  <si>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</si>
  <si>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</si>
  <si>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</si>
  <si>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</si>
  <si>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</si>
  <si>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</si>
  <si>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</si>
  <si>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</si>
  <si>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</si>
  <si>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</si>
  <si>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</si>
  <si>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</si>
  <si>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</si>
  <si>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</si>
  <si>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</si>
  <si>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</si>
  <si>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</si>
  <si>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</si>
  <si>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</si>
  <si>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</si>
  <si>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</si>
  <si>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</si>
  <si>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</si>
  <si>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</si>
  <si>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</si>
  <si>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</si>
  <si>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</si>
  <si>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</si>
  <si>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</si>
  <si>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</si>
  <si>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</si>
  <si>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</si>
  <si>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</si>
  <si>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</si>
  <si>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</si>
  <si>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</si>
  <si>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</si>
  <si>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</si>
  <si>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</si>
  <si>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</si>
  <si>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</si>
  <si>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</si>
  <si>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</si>
  <si>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</si>
  <si>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</si>
  <si>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</si>
  <si>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</si>
  <si>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</si>
  <si>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</si>
  <si>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</si>
  <si>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</si>
  <si>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</si>
  <si>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</si>
  <si>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</si>
  <si>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</si>
  <si>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</si>
  <si>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</si>
  <si>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</si>
  <si>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</si>
  <si>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</si>
  <si>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</si>
  <si>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</si>
  <si>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</si>
  <si>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</si>
  <si>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</si>
  <si>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</si>
  <si>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</si>
  <si>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</si>
  <si>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</si>
  <si>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</si>
  <si>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</si>
  <si>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</si>
  <si>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</si>
  <si>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</si>
  <si>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</si>
  <si>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</si>
  <si>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</si>
  <si>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</si>
  <si>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</si>
  <si>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</si>
  <si>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</si>
  <si>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</si>
  <si>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</si>
  <si>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</si>
  <si>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</si>
  <si>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</si>
  <si>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</si>
  <si>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</si>
  <si>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</si>
  <si>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</si>
  <si>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</si>
  <si>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</si>
  <si>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</si>
  <si>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</si>
  <si>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</si>
  <si>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</si>
  <si>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</si>
  <si>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</si>
  <si>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</si>
  <si>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</si>
  <si>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</si>
  <si>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</si>
  <si>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</si>
  <si>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</si>
  <si>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</si>
  <si>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</si>
  <si>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</si>
  <si>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</si>
  <si>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</si>
  <si>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</si>
  <si>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</si>
  <si>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</si>
  <si>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</si>
  <si>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</si>
  <si>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</si>
  <si>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</si>
  <si>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</si>
  <si>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</si>
  <si>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</si>
  <si>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</si>
  <si>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</si>
  <si>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</si>
  <si>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</si>
  <si>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</si>
  <si>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</si>
  <si>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</si>
  <si>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</si>
  <si>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</si>
  <si>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</si>
  <si>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</si>
  <si>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</si>
  <si>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</si>
  <si>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</si>
  <si>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</si>
  <si>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</si>
  <si>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</si>
  <si>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</si>
  <si>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</si>
  <si>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</si>
  <si>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</si>
  <si>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</si>
  <si>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</si>
  <si>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</si>
  <si>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</si>
  <si>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</si>
  <si>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</si>
  <si>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</si>
  <si>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</si>
  <si>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</si>
  <si>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</si>
  <si>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</si>
  <si>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</si>
  <si>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</si>
  <si>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</si>
  <si>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</si>
  <si>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</si>
  <si>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</si>
  <si>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</si>
  <si>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</si>
  <si>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</si>
  <si>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</si>
  <si>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</si>
  <si>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</si>
  <si>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</si>
  <si>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</si>
  <si>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</si>
  <si>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</si>
  <si>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</si>
  <si>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</si>
  <si>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</si>
  <si>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</si>
  <si>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</si>
  <si>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</si>
  <si>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</si>
  <si>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</si>
  <si>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</si>
  <si>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</si>
  <si>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</si>
  <si>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</si>
  <si>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</si>
  <si>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</si>
  <si>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</si>
  <si>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</si>
  <si>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</si>
  <si>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</si>
  <si>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</si>
  <si>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</si>
  <si>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</si>
  <si>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</si>
  <si>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</si>
  <si>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</si>
  <si>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</si>
  <si>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</si>
  <si>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</si>
  <si>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</si>
  <si>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</si>
  <si>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</si>
  <si>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</si>
  <si>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</si>
  <si>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</si>
  <si>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</si>
  <si>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</si>
  <si>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</si>
  <si>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</si>
  <si>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</si>
  <si>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</si>
  <si>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</si>
  <si>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</si>
  <si>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</si>
  <si>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</si>
  <si>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</si>
  <si>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</si>
  <si>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</si>
  <si>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</si>
  <si>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</si>
  <si>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</si>
  <si>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</si>
  <si>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</si>
  <si>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</si>
  <si>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</si>
  <si>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</si>
  <si>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</si>
  <si>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</si>
  <si>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</si>
  <si>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</si>
  <si>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</si>
  <si>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</si>
  <si>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</si>
  <si>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</si>
  <si>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</si>
  <si>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</si>
  <si>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</si>
  <si>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</si>
  <si>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</si>
  <si>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</si>
  <si>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</si>
  <si>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</si>
  <si>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</si>
  <si>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</si>
  <si>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</si>
  <si>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</si>
  <si>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</si>
  <si>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</si>
  <si>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</si>
  <si>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</si>
  <si>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</si>
  <si>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</si>
  <si>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</si>
  <si>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</si>
  <si>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</si>
  <si>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</si>
  <si>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</si>
  <si>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</si>
  <si>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</si>
  <si>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</si>
  <si>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</si>
  <si>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</si>
  <si>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</si>
  <si>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</si>
  <si>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</si>
  <si>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</si>
  <si>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</si>
  <si>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</si>
  <si>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</si>
  <si>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</si>
  <si>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</si>
  <si>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</si>
  <si>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</si>
  <si>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</si>
  <si>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</si>
  <si>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</si>
  <si>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</si>
  <si>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</si>
  <si>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</si>
  <si>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</si>
  <si>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</si>
  <si>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</si>
  <si>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</si>
  <si>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</si>
  <si>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</si>
  <si>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</si>
  <si>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</si>
  <si>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</si>
  <si>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</si>
  <si>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</si>
  <si>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</si>
  <si>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</si>
  <si>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</si>
  <si>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</si>
  <si>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</si>
  <si>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</si>
  <si>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</si>
  <si>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</si>
  <si>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</si>
  <si>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</si>
  <si>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</si>
  <si>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</si>
  <si>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</si>
  <si>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</si>
  <si>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</si>
  <si>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</si>
  <si>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</si>
  <si>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</si>
  <si>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</si>
  <si>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</si>
  <si>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</si>
  <si>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</si>
  <si>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</si>
  <si>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</si>
  <si>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</si>
  <si>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</si>
  <si>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</si>
  <si>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</si>
  <si>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</si>
  <si>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</si>
  <si>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</si>
  <si>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</si>
  <si>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</si>
  <si>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</si>
  <si>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</si>
  <si>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</si>
  <si>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</si>
  <si>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</si>
  <si>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</si>
  <si>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</si>
  <si>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</si>
  <si>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</si>
  <si>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</si>
  <si>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</si>
  <si>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</si>
  <si>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</si>
  <si>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</si>
  <si>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</si>
  <si>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</si>
  <si>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</si>
  <si>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</si>
  <si>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</si>
  <si>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</si>
  <si>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</si>
  <si>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</si>
  <si>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</si>
  <si>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</si>
  <si>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</si>
  <si>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</si>
  <si>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</si>
  <si>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</si>
  <si>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</si>
  <si>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</si>
  <si>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</si>
  <si>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</si>
  <si>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</si>
  <si>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</si>
  <si>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</si>
  <si>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</si>
  <si>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</si>
  <si>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</si>
  <si>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</si>
  <si>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</si>
  <si>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</si>
  <si>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</si>
  <si>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</si>
  <si>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</si>
  <si>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</si>
  <si>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</si>
  <si>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</si>
  <si>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</si>
  <si>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</si>
  <si>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</si>
  <si>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</si>
  <si>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</si>
  <si>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</si>
  <si>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</si>
  <si>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</si>
  <si>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</si>
  <si>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</si>
  <si>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</si>
  <si>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</si>
  <si>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</si>
  <si>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</si>
  <si>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</si>
  <si>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</si>
  <si>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</si>
  <si>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</si>
  <si>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</si>
  <si>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</si>
  <si>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</si>
  <si>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</si>
  <si>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</si>
  <si>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</si>
  <si>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</si>
  <si>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</si>
  <si>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</si>
  <si>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</si>
  <si>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</si>
  <si>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</si>
  <si>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</si>
  <si>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</si>
  <si>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</si>
  <si>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</si>
  <si>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</si>
  <si>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</si>
  <si>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</si>
  <si>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</si>
  <si>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</si>
  <si>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</si>
  <si>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</si>
  <si>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</si>
  <si>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</si>
  <si>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</si>
  <si>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</si>
  <si>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</si>
  <si>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</si>
  <si>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</si>
  <si>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</si>
  <si>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</si>
  <si>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</si>
  <si>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</si>
  <si>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</si>
  <si>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</si>
  <si>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</si>
  <si>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</si>
  <si>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</si>
  <si>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</si>
  <si>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</si>
  <si>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</si>
  <si>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</si>
  <si>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</si>
  <si>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</si>
  <si>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</si>
  <si>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</si>
  <si>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</si>
  <si>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</si>
  <si>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</si>
  <si>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</si>
  <si>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</si>
  <si>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</si>
  <si>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</si>
  <si>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</si>
  <si>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</si>
  <si>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</si>
  <si>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</si>
  <si>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</si>
  <si>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</si>
  <si>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</si>
  <si>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</si>
  <si>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</si>
  <si>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</si>
  <si>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</si>
  <si>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</si>
  <si>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</si>
  <si>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</si>
  <si>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</si>
  <si>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</si>
  <si>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</si>
  <si>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</si>
  <si>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</si>
  <si>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</si>
  <si>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</si>
  <si>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</si>
  <si>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</si>
  <si>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</si>
  <si>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</si>
  <si>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</si>
  <si>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</si>
  <si>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</si>
  <si>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</si>
  <si>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</si>
  <si>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</si>
  <si>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</si>
  <si>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</si>
  <si>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</si>
  <si>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</si>
  <si>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</si>
  <si>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</si>
  <si>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</si>
  <si>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</si>
  <si>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</si>
  <si>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</si>
  <si>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</si>
  <si>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</si>
  <si>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</si>
  <si>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</si>
  <si>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</si>
  <si>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</si>
  <si>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</si>
  <si>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</si>
  <si>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</si>
  <si>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</si>
  <si>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</si>
  <si>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</si>
  <si>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</si>
  <si>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</si>
  <si>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</si>
  <si>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</si>
  <si>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</si>
  <si>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</si>
  <si>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</si>
  <si>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</si>
  <si>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</si>
  <si>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</si>
  <si>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</si>
  <si>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</si>
  <si>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</si>
  <si>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</si>
  <si>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</si>
  <si>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</si>
  <si>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</si>
  <si>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</si>
  <si>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</si>
  <si>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</si>
  <si>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</si>
  <si>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</si>
  <si>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</si>
  <si>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</si>
  <si>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</si>
  <si>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</si>
  <si>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</si>
  <si>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</si>
  <si>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</si>
  <si>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</si>
  <si>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</si>
  <si>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</si>
  <si>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</si>
  <si>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</si>
  <si>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</si>
  <si>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</si>
  <si>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</si>
  <si>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</si>
  <si>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</si>
  <si>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</si>
  <si>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</si>
  <si>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</si>
  <si>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</si>
  <si>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</si>
  <si>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</si>
  <si>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</si>
  <si>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</si>
  <si>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</si>
  <si>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</si>
  <si>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</si>
  <si>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</si>
  <si>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</si>
  <si>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</si>
  <si>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</si>
  <si>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</si>
  <si>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</si>
  <si>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</si>
  <si>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</si>
  <si>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</si>
  <si>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</si>
  <si>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</si>
  <si>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</si>
  <si>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</si>
  <si>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</si>
  <si>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</si>
  <si>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</si>
  <si>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</si>
  <si>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</si>
  <si>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</si>
  <si>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</si>
  <si>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</si>
  <si>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</si>
  <si>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</si>
  <si>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</si>
  <si>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</si>
  <si>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</si>
  <si>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</si>
  <si>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</si>
  <si>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</si>
  <si>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</si>
  <si>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</si>
  <si>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</si>
  <si>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</si>
  <si>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</si>
  <si>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</si>
  <si>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</si>
  <si>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</si>
  <si>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</si>
  <si>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</si>
  <si>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</si>
  <si>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</si>
  <si>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</si>
  <si>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</si>
  <si>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</si>
  <si>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</si>
  <si>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</si>
  <si>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</si>
  <si>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</si>
  <si>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</si>
  <si>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</si>
  <si>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</si>
  <si>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</si>
  <si>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</si>
  <si>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</si>
  <si>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</si>
  <si>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</si>
  <si>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</si>
  <si>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</si>
  <si>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</si>
  <si>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</si>
  <si>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</si>
  <si>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</si>
  <si>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</si>
  <si>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</si>
  <si>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</si>
  <si>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</si>
  <si>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</si>
  <si>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</si>
  <si>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</si>
  <si>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</si>
  <si>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</si>
  <si>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</si>
  <si>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</si>
  <si>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</si>
  <si>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</si>
  <si>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</si>
  <si>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</si>
  <si>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</si>
  <si>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</si>
  <si>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</si>
  <si>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</si>
  <si>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</si>
  <si>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</si>
  <si>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</si>
  <si>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</si>
  <si>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</si>
  <si>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</si>
  <si>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</si>
  <si>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</si>
  <si>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</si>
  <si>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</si>
  <si>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</si>
  <si>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</si>
  <si>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</si>
  <si>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</si>
  <si>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</si>
  <si>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</si>
  <si>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</si>
  <si>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</si>
  <si>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</si>
  <si>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</si>
  <si>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</si>
  <si>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</si>
  <si>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</si>
  <si>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</si>
  <si>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</si>
  <si>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</si>
  <si>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</si>
  <si>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</si>
  <si>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</si>
  <si>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</si>
  <si>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</si>
  <si>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</si>
  <si>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</si>
  <si>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</si>
  <si>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</si>
  <si>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</si>
  <si>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</si>
  <si>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</si>
  <si>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</si>
  <si>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</si>
  <si>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</si>
  <si>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</si>
  <si>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</si>
  <si>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</si>
  <si>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</si>
  <si>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</si>
  <si>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</si>
  <si>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</si>
  <si>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</si>
  <si>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</si>
  <si>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</si>
  <si>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</si>
  <si>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</si>
  <si>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</si>
  <si>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</si>
  <si>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</si>
  <si>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</si>
  <si>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</si>
  <si>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</si>
  <si>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</si>
  <si>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</si>
  <si>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</si>
  <si>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</si>
  <si>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</si>
  <si>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</si>
  <si>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</si>
  <si>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</si>
  <si>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</si>
  <si>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</si>
  <si>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</si>
  <si>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</si>
  <si>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</si>
  <si>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</si>
  <si>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</si>
  <si>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</si>
  <si>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</si>
  <si>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</si>
  <si>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</si>
  <si>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</si>
  <si>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</si>
  <si>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</si>
  <si>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</si>
  <si>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</si>
  <si>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</si>
  <si>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</si>
  <si>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</si>
  <si>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</si>
  <si>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</si>
  <si>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</si>
  <si>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</si>
  <si>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</si>
  <si>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</si>
  <si>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</si>
  <si>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</si>
  <si>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</si>
  <si>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</si>
  <si>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</si>
  <si>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</si>
  <si>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</si>
  <si>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</si>
  <si>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</si>
  <si>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</si>
  <si>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</si>
  <si>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</si>
  <si>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</si>
  <si>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</si>
  <si>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</si>
  <si>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</si>
  <si>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</si>
  <si>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</si>
  <si>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</si>
  <si>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</si>
  <si>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</si>
  <si>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</si>
  <si>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</si>
  <si>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</si>
  <si>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</si>
  <si>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</si>
  <si>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</si>
  <si>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</si>
  <si>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</si>
  <si>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</si>
  <si>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</si>
  <si>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</si>
  <si>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</si>
  <si>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</si>
  <si>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</si>
  <si>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</si>
  <si>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</si>
  <si>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</si>
  <si>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</si>
  <si>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</si>
  <si>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</si>
  <si>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</si>
  <si>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</si>
  <si>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</si>
  <si>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</si>
  <si>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</si>
  <si>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</si>
  <si>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</si>
  <si>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</si>
  <si>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</si>
  <si>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</si>
  <si>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</si>
  <si>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</si>
  <si>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</si>
  <si>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</si>
  <si>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</si>
  <si>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</si>
  <si>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</si>
  <si>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</si>
  <si>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</si>
  <si>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</si>
  <si>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</si>
  <si>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</si>
  <si>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</si>
  <si>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</si>
  <si>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</si>
  <si>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</si>
  <si>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</si>
  <si>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</si>
  <si>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</si>
  <si>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</si>
  <si>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</si>
  <si>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</si>
  <si>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</si>
  <si>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</si>
  <si>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</si>
  <si>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</si>
  <si>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</si>
  <si>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</si>
  <si>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</si>
  <si>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</si>
  <si>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</si>
  <si>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</si>
  <si>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</si>
  <si>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</si>
  <si>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</si>
  <si>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</si>
  <si>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</si>
  <si>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</si>
  <si>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</si>
  <si>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</si>
  <si>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</si>
  <si>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</si>
  <si>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</si>
  <si>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</si>
  <si>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</si>
  <si>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</si>
  <si>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</si>
  <si>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</si>
  <si>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</si>
  <si>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</si>
  <si>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</si>
  <si>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</si>
  <si>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</si>
  <si>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</si>
  <si>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</si>
  <si>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</si>
  <si>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</si>
  <si>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</si>
  <si>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</si>
  <si>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</si>
  <si>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</si>
  <si>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</si>
  <si>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</si>
  <si>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</si>
  <si>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</si>
  <si>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</si>
  <si>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</si>
  <si>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</si>
  <si>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</si>
  <si>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</si>
  <si>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</si>
  <si>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</si>
  <si>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</si>
  <si>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</si>
  <si>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</si>
  <si>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</si>
  <si>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</si>
  <si>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</si>
  <si>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</si>
  <si>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</si>
  <si>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</si>
  <si>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</si>
  <si>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</si>
  <si>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</si>
  <si>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</si>
  <si>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</si>
  <si>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</si>
  <si>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</si>
  <si>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</si>
  <si>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</si>
  <si>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</si>
  <si>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</si>
  <si>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</si>
  <si>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</si>
  <si>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</si>
  <si>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</si>
  <si>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</si>
  <si>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</si>
  <si>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</si>
  <si>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</si>
  <si>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</si>
  <si>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</si>
  <si>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</si>
  <si>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</si>
  <si>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</si>
  <si>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</si>
  <si>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</si>
  <si>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</si>
  <si>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</si>
  <si>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</si>
  <si>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</si>
  <si>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</si>
  <si>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</si>
  <si>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</si>
  <si>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</si>
  <si>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</si>
  <si>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</si>
  <si>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</si>
  <si>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</si>
  <si>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</si>
  <si>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</si>
  <si>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</si>
  <si>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</si>
  <si>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</si>
  <si>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</si>
  <si>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</si>
  <si>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</si>
  <si>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</si>
  <si>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</si>
  <si>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</si>
  <si>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</si>
  <si>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</si>
  <si>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</si>
  <si>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</si>
  <si>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</si>
  <si>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</si>
  <si>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</si>
  <si>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</si>
  <si>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</si>
  <si>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</si>
  <si>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</si>
  <si>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</si>
  <si>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</si>
  <si>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</si>
  <si>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</si>
  <si>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</si>
  <si>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</si>
  <si>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</si>
  <si>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</si>
  <si>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</si>
  <si>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</si>
  <si>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</si>
  <si>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</si>
  <si>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</si>
  <si>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</si>
  <si>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</si>
  <si>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</si>
  <si>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</si>
  <si>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</si>
  <si>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</si>
  <si>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</si>
  <si>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</si>
  <si>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</si>
  <si>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</si>
  <si>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</si>
  <si>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</si>
  <si>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</si>
  <si>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</si>
  <si>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</si>
  <si>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</si>
  <si>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</si>
  <si>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</si>
  <si>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</si>
  <si>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</si>
  <si>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</si>
  <si>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</si>
  <si>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</si>
  <si>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</si>
  <si>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</si>
  <si>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</si>
  <si>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</si>
  <si>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</si>
  <si>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</si>
  <si>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</si>
  <si>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</si>
  <si>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</si>
  <si>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</si>
  <si>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</si>
  <si>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</si>
  <si>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</si>
  <si>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</si>
  <si>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</si>
  <si>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</si>
  <si>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</si>
  <si>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</si>
  <si>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</si>
  <si>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</si>
  <si>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</si>
  <si>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</si>
  <si>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</si>
  <si>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</si>
  <si>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</si>
  <si>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</si>
  <si>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</si>
  <si>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</si>
  <si>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</si>
  <si>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</si>
  <si>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</si>
  <si>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</si>
  <si>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</si>
  <si>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</si>
  <si>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</si>
  <si>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</si>
  <si>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</si>
  <si>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</si>
  <si>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</si>
  <si>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</si>
  <si>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</si>
  <si>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</si>
  <si>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</si>
  <si>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</si>
  <si>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</si>
  <si>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</si>
  <si>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</si>
  <si>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</si>
  <si>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</si>
  <si>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</si>
  <si>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</si>
  <si>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</si>
  <si>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</si>
  <si>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</si>
  <si>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</si>
  <si>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</si>
  <si>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</si>
  <si>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</si>
  <si>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</si>
  <si>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</si>
  <si>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</si>
  <si>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</si>
  <si>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</si>
  <si>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</si>
  <si>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</si>
  <si>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</si>
  <si>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</si>
  <si>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</si>
  <si>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</si>
  <si>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</si>
  <si>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</si>
  <si>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</si>
  <si>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</si>
  <si>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</si>
  <si>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</si>
  <si>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</si>
  <si>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</si>
  <si>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</si>
  <si>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</si>
  <si>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</si>
  <si>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</si>
  <si>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</si>
  <si>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</si>
  <si>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</si>
  <si>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</si>
  <si>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</si>
  <si>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</si>
  <si>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</si>
  <si>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</si>
  <si>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</si>
  <si>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</si>
  <si>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</si>
  <si>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</si>
  <si>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</si>
  <si>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</si>
  <si>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</si>
  <si>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</si>
  <si>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</si>
  <si>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</si>
  <si>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</si>
  <si>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</si>
  <si>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</si>
  <si>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</si>
  <si>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</si>
  <si>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</si>
  <si>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</si>
  <si>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</si>
  <si>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</si>
  <si>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</si>
  <si>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</si>
  <si>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</si>
  <si>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</si>
  <si>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</si>
  <si>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</si>
  <si>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</si>
  <si>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</si>
  <si>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</si>
  <si>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</si>
  <si>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</si>
  <si>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</si>
  <si>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</si>
  <si>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</si>
  <si>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</si>
  <si>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</si>
  <si>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</si>
  <si>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</si>
  <si>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</si>
  <si>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</si>
  <si>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</si>
  <si>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</si>
  <si>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</si>
  <si>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</si>
  <si>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</si>
  <si>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</si>
  <si>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</si>
  <si>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</si>
  <si>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</si>
  <si>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</si>
  <si>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</si>
  <si>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</si>
  <si>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</si>
  <si>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</si>
  <si>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</si>
  <si>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</si>
  <si>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</si>
  <si>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</si>
  <si>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</si>
  <si>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</si>
  <si>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</si>
  <si>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</si>
  <si>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</si>
  <si>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</si>
  <si>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</si>
  <si>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</si>
  <si>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</si>
  <si>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</si>
  <si>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</si>
  <si>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</si>
  <si>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</si>
  <si>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</si>
  <si>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</si>
  <si>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</si>
  <si>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</si>
  <si>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</si>
  <si>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</si>
  <si>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</si>
  <si>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</si>
  <si>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</si>
  <si>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</si>
  <si>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</si>
  <si>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</si>
  <si>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</si>
  <si>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</si>
  <si>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</si>
  <si>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</si>
  <si>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</si>
  <si>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</si>
  <si>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</si>
  <si>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</si>
  <si>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</si>
  <si>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</si>
  <si>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</si>
  <si>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</si>
  <si>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</si>
  <si>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</si>
  <si>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</si>
  <si>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</si>
  <si>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</si>
  <si>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</si>
  <si>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</si>
  <si>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</si>
  <si>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</si>
  <si>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</si>
  <si>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</si>
  <si>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</si>
  <si>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</si>
  <si>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</si>
  <si>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</si>
  <si>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</si>
  <si>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</si>
  <si>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</si>
  <si>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</si>
  <si>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</si>
  <si>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</si>
  <si>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</si>
  <si>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</si>
  <si>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</si>
  <si>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</si>
  <si>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</si>
  <si>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</si>
  <si>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</si>
  <si>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</si>
  <si>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</si>
  <si>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</si>
  <si>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</si>
  <si>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</si>
  <si>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</si>
  <si>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</si>
  <si>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</si>
  <si>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</si>
  <si>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</si>
  <si>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</si>
  <si>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</si>
  <si>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</si>
  <si>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</si>
  <si>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</si>
  <si>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</si>
  <si>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</si>
  <si>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</si>
  <si>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</si>
  <si>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</si>
  <si>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</si>
  <si>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</si>
  <si>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</si>
  <si>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</si>
  <si>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</si>
  <si>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</si>
  <si>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</si>
  <si>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</si>
  <si>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</si>
  <si>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</si>
  <si>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</si>
  <si>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</si>
  <si>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</si>
  <si>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</si>
  <si>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</si>
  <si>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</si>
  <si>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</si>
  <si>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</si>
  <si>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</si>
  <si>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</si>
  <si>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</si>
  <si>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</si>
  <si>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</si>
  <si>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</si>
  <si>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</si>
  <si>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</si>
  <si>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</si>
  <si>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</si>
  <si>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</si>
  <si>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</si>
  <si>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</si>
  <si>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</si>
  <si>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</si>
  <si>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</si>
  <si>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</si>
  <si>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</si>
  <si>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</si>
  <si>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</si>
  <si>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</si>
  <si>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</si>
  <si>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</si>
  <si>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</si>
  <si>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</si>
  <si>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</si>
  <si>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</si>
  <si>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</si>
  <si>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</si>
  <si>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</si>
  <si>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</si>
  <si>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</si>
  <si>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</si>
  <si>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</si>
  <si>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</si>
  <si>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</si>
  <si>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</si>
  <si>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</si>
  <si>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</si>
  <si>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</si>
  <si>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</si>
  <si>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</si>
  <si>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</si>
  <si>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</si>
  <si>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</si>
  <si>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</si>
  <si>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</si>
  <si>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</si>
  <si>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</si>
  <si>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</si>
  <si>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</si>
  <si>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</si>
  <si>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</si>
  <si>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</si>
  <si>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</si>
  <si>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</si>
  <si>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</si>
  <si>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</si>
  <si>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</si>
  <si>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</si>
  <si>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</si>
  <si>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</si>
  <si>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</si>
  <si>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</si>
  <si>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</si>
  <si>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</si>
  <si>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</si>
  <si>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</si>
  <si>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</si>
  <si>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</si>
  <si>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</si>
  <si>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</si>
  <si>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</si>
  <si>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</si>
  <si>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</si>
  <si>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</si>
  <si>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</si>
  <si>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</si>
  <si>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</si>
  <si>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</si>
  <si>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</si>
  <si>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</si>
  <si>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</si>
  <si>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</si>
  <si>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</si>
  <si>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</si>
  <si>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</si>
  <si>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</si>
  <si>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</si>
  <si>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</si>
  <si>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</si>
  <si>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</si>
  <si>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</si>
  <si>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</si>
  <si>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</si>
  <si>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</si>
  <si>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</si>
  <si>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</si>
  <si>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</si>
  <si>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</si>
  <si>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</si>
  <si>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</si>
  <si>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</si>
  <si>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</si>
  <si>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</si>
  <si>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</si>
  <si>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</si>
  <si>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</si>
  <si>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</si>
  <si>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</si>
  <si>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</si>
  <si>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</si>
  <si>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</si>
  <si>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</si>
  <si>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</si>
  <si>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</si>
  <si>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</si>
  <si>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</si>
  <si>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</si>
  <si>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</si>
  <si>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</si>
  <si>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</si>
  <si>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</si>
  <si>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</si>
  <si>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</si>
  <si>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</si>
  <si>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</si>
  <si>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</si>
  <si>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</si>
  <si>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</si>
  <si>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</si>
  <si>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</si>
  <si>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</si>
  <si>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</si>
  <si>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</si>
  <si>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</si>
  <si>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</si>
  <si>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</si>
  <si>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</si>
  <si>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</si>
  <si>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</si>
  <si>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</si>
  <si>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</si>
  <si>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</si>
  <si>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</si>
  <si>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</si>
  <si>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</si>
  <si>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</si>
  <si>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</si>
  <si>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</si>
  <si>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</si>
  <si>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</si>
  <si>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</si>
  <si>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</si>
  <si>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</si>
  <si>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</si>
  <si>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</si>
  <si>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</si>
  <si>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</si>
  <si>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</si>
  <si>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</si>
  <si>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</si>
  <si>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</si>
  <si>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</si>
  <si>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</si>
  <si>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</si>
  <si>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</si>
  <si>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</si>
  <si>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</si>
  <si>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</si>
  <si>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</si>
  <si>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</si>
  <si>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</si>
  <si>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</si>
  <si>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</si>
  <si>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</si>
  <si>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</si>
  <si>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</si>
  <si>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</si>
  <si>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</si>
  <si>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</si>
  <si>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</si>
  <si>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</si>
  <si>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</si>
  <si>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</si>
  <si>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</si>
  <si>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</si>
  <si>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</si>
  <si>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</si>
  <si>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</si>
  <si>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</si>
  <si>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</si>
  <si>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</si>
  <si>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</si>
  <si>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</si>
  <si>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</si>
  <si>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</si>
  <si>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</si>
  <si>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</si>
  <si>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</si>
  <si>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</si>
  <si>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</si>
  <si>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</si>
  <si>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</si>
  <si>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</si>
  <si>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</si>
  <si>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</si>
  <si>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</si>
  <si>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</si>
  <si>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</si>
  <si>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</si>
  <si>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</si>
  <si>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</si>
  <si>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</si>
  <si>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</si>
  <si>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</si>
  <si>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</si>
  <si>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</si>
  <si>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</si>
  <si>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</si>
  <si>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</si>
  <si>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</si>
  <si>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</si>
  <si>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</si>
  <si>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</si>
  <si>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</si>
  <si>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</si>
  <si>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</si>
  <si>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</si>
  <si>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</si>
  <si>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</si>
  <si>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</si>
  <si>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</si>
  <si>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</si>
  <si>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</si>
  <si>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</si>
  <si>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</si>
  <si>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</si>
  <si>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</si>
  <si>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</si>
  <si>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</si>
  <si>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</si>
  <si>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</si>
  <si>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</si>
  <si>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</si>
  <si>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</si>
  <si>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</si>
  <si>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</si>
  <si>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</si>
  <si>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</si>
  <si>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</si>
  <si>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</si>
  <si>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</si>
  <si>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</si>
  <si>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</si>
  <si>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</si>
  <si>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</si>
  <si>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</si>
  <si>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</si>
  <si>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</si>
  <si>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</si>
  <si>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</si>
  <si>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</si>
  <si>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</si>
  <si>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</si>
  <si>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</si>
  <si>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</si>
  <si>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</si>
  <si>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</si>
  <si>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</si>
  <si>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</si>
  <si>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</si>
  <si>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</si>
  <si>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</si>
  <si>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</si>
  <si>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</si>
  <si>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</si>
  <si>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</si>
  <si>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</si>
  <si>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</si>
  <si>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</si>
  <si>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</si>
  <si>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</si>
  <si>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</si>
  <si>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</si>
  <si>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</si>
  <si>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</si>
  <si>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</si>
  <si>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</si>
  <si>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</si>
  <si>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</si>
  <si>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</si>
  <si>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</si>
  <si>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</si>
  <si>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</si>
  <si>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</si>
  <si>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</si>
  <si>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</si>
  <si>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</si>
  <si>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</si>
  <si>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</si>
  <si>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</si>
  <si>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</si>
  <si>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</si>
  <si>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</si>
  <si>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</si>
  <si>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</si>
  <si>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</si>
  <si>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</si>
  <si>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</si>
  <si>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</si>
  <si>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</si>
  <si>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</si>
  <si>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</si>
  <si>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</si>
  <si>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</si>
  <si>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</si>
  <si>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</si>
  <si>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</si>
  <si>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</si>
  <si>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</si>
  <si>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</si>
  <si>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</si>
  <si>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</si>
  <si>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</si>
  <si>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</si>
  <si>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</si>
  <si>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</si>
  <si>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</si>
  <si>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</si>
  <si>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</si>
  <si>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</si>
  <si>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</si>
  <si>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</si>
  <si>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</si>
  <si>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</si>
  <si>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</si>
  <si>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</si>
  <si>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</si>
  <si>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</si>
  <si>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</si>
  <si>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</si>
  <si>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</si>
  <si>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</si>
  <si>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</si>
  <si>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</si>
  <si>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</si>
  <si>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</si>
  <si>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</si>
  <si>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</si>
  <si>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</si>
  <si>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</si>
  <si>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</si>
  <si>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</si>
  <si>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</si>
  <si>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</si>
  <si>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</si>
  <si>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</si>
  <si>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</si>
  <si>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</si>
  <si>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</si>
  <si>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</si>
  <si>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</si>
  <si>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</si>
  <si>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</si>
  <si>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</si>
  <si>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</si>
  <si>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</si>
  <si>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</si>
  <si>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</si>
  <si>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</si>
  <si>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</si>
  <si>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</si>
  <si>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</si>
  <si>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</si>
  <si>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</si>
  <si>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</si>
  <si>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</si>
  <si>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</si>
  <si>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</si>
  <si>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</si>
  <si>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</si>
  <si>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</si>
  <si>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</si>
  <si>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</si>
  <si>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</si>
  <si>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</si>
  <si>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</si>
  <si>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</si>
  <si>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</si>
  <si>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</si>
  <si>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</si>
  <si>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</si>
  <si>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</si>
  <si>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</si>
  <si>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</si>
  <si>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</si>
  <si>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</si>
  <si>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</si>
  <si>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</si>
  <si>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</si>
  <si>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</si>
  <si>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</si>
  <si>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</si>
  <si>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</si>
  <si>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</si>
  <si>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</si>
  <si>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</si>
  <si>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</si>
  <si>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</si>
  <si>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</si>
  <si>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</si>
  <si>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</si>
  <si>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</si>
  <si>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</si>
  <si>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</si>
  <si>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</si>
  <si>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</si>
  <si>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</si>
  <si>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</si>
  <si>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</si>
  <si>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</si>
  <si>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</si>
  <si>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</si>
  <si>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</si>
  <si>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</si>
  <si>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</si>
  <si>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</si>
  <si>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</si>
  <si>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</si>
  <si>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</si>
  <si>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</si>
  <si>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</si>
  <si>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</si>
  <si>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</si>
  <si>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</si>
  <si>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</si>
  <si>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</si>
  <si>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</si>
  <si>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</si>
  <si>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</si>
  <si>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</si>
  <si>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</si>
  <si>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</si>
  <si>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</si>
  <si>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</si>
  <si>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</si>
  <si>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</si>
  <si>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</si>
  <si>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</si>
  <si>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</si>
  <si>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</si>
  <si>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</si>
  <si>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</si>
  <si>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</si>
  <si>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</si>
  <si>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</si>
  <si>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</si>
  <si>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</si>
  <si>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</si>
  <si>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</si>
  <si>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</si>
  <si>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</si>
  <si>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</si>
  <si>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</si>
  <si>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</si>
  <si>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</si>
  <si>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</si>
  <si>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</si>
  <si>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</si>
  <si>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</si>
  <si>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</si>
  <si>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</si>
  <si>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</si>
  <si>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</si>
  <si>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</si>
  <si>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</si>
  <si>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</si>
  <si>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</si>
  <si>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</si>
  <si>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</si>
  <si>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</si>
  <si>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</si>
  <si>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</si>
  <si>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</si>
  <si>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</si>
  <si>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</si>
  <si>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</si>
  <si>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</si>
  <si>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</si>
  <si>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</si>
  <si>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</si>
  <si>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</si>
  <si>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</si>
  <si>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</si>
  <si>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</si>
  <si>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</si>
  <si>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</si>
  <si>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</si>
  <si>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</si>
  <si>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</si>
  <si>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</si>
  <si>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</si>
  <si>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</si>
  <si>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</si>
  <si>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</si>
  <si>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</si>
  <si>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</si>
  <si>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</si>
  <si>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</si>
  <si>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</si>
  <si>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</si>
  <si>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</si>
  <si>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</si>
  <si>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</si>
  <si>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</si>
  <si>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</si>
  <si>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</si>
  <si>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</si>
  <si>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</si>
  <si>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</si>
  <si>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</si>
  <si>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</si>
  <si>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</si>
  <si>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</si>
  <si>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</si>
  <si>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</si>
  <si>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</si>
  <si>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</si>
  <si>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</si>
  <si>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</si>
  <si>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</si>
  <si>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</si>
  <si>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</si>
  <si>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</si>
  <si>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</si>
  <si>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</si>
  <si>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</si>
  <si>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</si>
  <si>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</si>
  <si>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</si>
  <si>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</si>
  <si>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</si>
  <si>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</si>
  <si>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</si>
  <si>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</si>
  <si>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</si>
  <si>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</si>
  <si>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</si>
  <si>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</si>
  <si>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</si>
  <si>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</si>
  <si>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</si>
  <si>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</si>
  <si>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</si>
  <si>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</si>
  <si>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</si>
  <si>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</si>
  <si>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</si>
  <si>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</si>
  <si>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</si>
  <si>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</si>
  <si>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</si>
  <si>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</si>
  <si>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</si>
  <si>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</si>
  <si>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</si>
  <si>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</si>
  <si>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</si>
  <si>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</si>
  <si>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</si>
  <si>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</si>
  <si>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</si>
  <si>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</si>
  <si>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</si>
  <si>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</si>
  <si>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</si>
  <si>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</si>
  <si>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</si>
  <si>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</si>
  <si>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</si>
  <si>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</si>
  <si>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</si>
  <si>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</si>
  <si>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</si>
  <si>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</si>
  <si>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</si>
  <si>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</si>
  <si>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</si>
  <si>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</si>
  <si>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</si>
  <si>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</si>
  <si>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</si>
  <si>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</si>
  <si>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</si>
  <si>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</si>
  <si>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</si>
  <si>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</si>
  <si>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</si>
  <si>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</si>
  <si>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</si>
  <si>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</si>
  <si>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</si>
  <si>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</si>
  <si>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</si>
  <si>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</si>
  <si>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</si>
  <si>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</si>
  <si>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</si>
  <si>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</si>
  <si>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</si>
  <si>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</si>
  <si>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</si>
  <si>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</si>
  <si>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</si>
  <si>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</si>
  <si>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</si>
  <si>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</si>
  <si>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</si>
  <si>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</si>
  <si>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</si>
  <si>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</si>
  <si>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</si>
  <si>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</si>
  <si>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</si>
  <si>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</si>
  <si>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</si>
  <si>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</si>
  <si>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</si>
  <si>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</si>
  <si>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</si>
  <si>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</si>
  <si>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</si>
  <si>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</si>
  <si>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</si>
  <si>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</si>
  <si>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</si>
  <si>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</si>
  <si>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</si>
  <si>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</si>
  <si>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</si>
  <si>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</si>
  <si>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</si>
  <si>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</si>
  <si>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</si>
  <si>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</si>
  <si>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</si>
  <si>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</si>
  <si>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</si>
  <si>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</si>
  <si>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</si>
  <si>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</si>
  <si>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</si>
  <si>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</si>
  <si>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</si>
  <si>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</si>
  <si>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</si>
  <si>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</si>
  <si>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</si>
  <si>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</si>
  <si>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</si>
  <si>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</si>
  <si>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</si>
  <si>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</si>
  <si>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</si>
  <si>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</si>
  <si>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</si>
  <si>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</si>
  <si>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</si>
  <si>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</si>
  <si>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</si>
  <si>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</si>
  <si>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</si>
  <si>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</si>
  <si>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</si>
  <si>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</si>
  <si>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</si>
  <si>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</si>
  <si>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</si>
  <si>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</si>
  <si>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</si>
  <si>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</si>
  <si>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</si>
  <si>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</si>
  <si>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</si>
  <si>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</si>
  <si>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</si>
  <si>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</si>
  <si>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</si>
  <si>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</si>
  <si>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</si>
  <si>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</si>
  <si>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</si>
  <si>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</si>
  <si>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</si>
  <si>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</si>
  <si>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</si>
  <si>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</si>
  <si>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</si>
  <si>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</si>
  <si>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</si>
  <si>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</si>
  <si>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</si>
  <si>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</si>
  <si>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</si>
  <si>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</si>
  <si>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</si>
  <si>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</si>
  <si>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</si>
  <si>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</si>
  <si>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</si>
  <si>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</si>
  <si>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</si>
  <si>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</si>
  <si>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</si>
  <si>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</si>
  <si>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</si>
  <si>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</si>
  <si>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</si>
  <si>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</si>
  <si>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</si>
  <si>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</si>
  <si>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</si>
  <si>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</si>
  <si>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</si>
  <si>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</si>
  <si>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</si>
  <si>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</si>
  <si>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</si>
  <si>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</si>
  <si>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</si>
  <si>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</si>
  <si>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</si>
  <si>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</si>
  <si>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</si>
  <si>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</si>
  <si>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</si>
  <si>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</si>
  <si>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</si>
  <si>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</si>
  <si>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</si>
  <si>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</si>
  <si>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</si>
  <si>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</si>
  <si>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</si>
  <si>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</si>
  <si>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</si>
  <si>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</si>
  <si>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</si>
  <si>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</si>
  <si>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</si>
  <si>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</si>
  <si>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</si>
  <si>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</si>
  <si>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</si>
  <si>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</si>
  <si>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</si>
  <si>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</si>
  <si>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</si>
  <si>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</si>
  <si>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</si>
  <si>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</si>
  <si>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</si>
  <si>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</si>
  <si>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</si>
  <si>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</si>
  <si>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</si>
  <si>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</si>
  <si>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</si>
  <si>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</si>
  <si>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</si>
  <si>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</si>
  <si>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</si>
  <si>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</si>
  <si>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</si>
  <si>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</si>
  <si>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</si>
  <si>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</si>
  <si>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</si>
  <si>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</si>
  <si>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</si>
  <si>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</si>
  <si>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</si>
  <si>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</si>
  <si>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</si>
  <si>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</si>
  <si>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</si>
  <si>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</si>
  <si>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</si>
  <si>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</si>
  <si>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</si>
  <si>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</si>
  <si>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</si>
  <si>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</si>
  <si>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</si>
  <si>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</si>
  <si>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</si>
  <si>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</si>
  <si>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</si>
  <si>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</si>
  <si>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</si>
  <si>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</si>
  <si>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</si>
  <si>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</si>
  <si>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</si>
  <si>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</si>
  <si>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</si>
  <si>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</si>
  <si>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</si>
  <si>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</si>
  <si>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</si>
  <si>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</si>
  <si>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</si>
  <si>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</si>
  <si>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</si>
  <si>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</si>
  <si>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</si>
  <si>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</si>
  <si>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</si>
  <si>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</si>
  <si>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</si>
  <si>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</si>
  <si>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</si>
  <si>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</si>
  <si>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</si>
  <si>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</si>
  <si>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</si>
  <si>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</si>
  <si>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</si>
  <si>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</si>
  <si>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</si>
  <si>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</si>
  <si>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</si>
  <si>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</si>
  <si>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</si>
  <si>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</si>
  <si>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</si>
  <si>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</si>
  <si>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</si>
  <si>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</si>
  <si>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</si>
  <si>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</si>
  <si>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</si>
  <si>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</si>
  <si>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</si>
  <si>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</si>
  <si>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</si>
  <si>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</si>
  <si>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</si>
  <si>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</si>
  <si>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</si>
  <si>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</si>
  <si>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</si>
  <si>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</si>
  <si>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</si>
  <si>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</si>
  <si>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</si>
  <si>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</si>
  <si>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</si>
  <si>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</si>
  <si>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</si>
  <si>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</si>
  <si>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</si>
  <si>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</si>
  <si>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</si>
  <si>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</si>
  <si>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</si>
  <si>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</si>
  <si>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</si>
  <si>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</si>
  <si>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</si>
  <si>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</si>
  <si>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</si>
  <si>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</si>
  <si>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</si>
  <si>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</si>
  <si>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</si>
  <si>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</si>
  <si>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</si>
  <si>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</si>
  <si>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</si>
  <si>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</si>
  <si>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</si>
  <si>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</si>
  <si>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</si>
  <si>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</si>
  <si>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</si>
  <si>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</si>
  <si>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</si>
  <si>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</si>
  <si>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</si>
  <si>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</si>
  <si>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</si>
  <si>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</si>
  <si>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</si>
  <si>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</si>
  <si>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</si>
  <si>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</si>
  <si>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</si>
  <si>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</si>
  <si>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</si>
  <si>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</si>
  <si>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</si>
  <si>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</si>
  <si>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</si>
  <si>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</si>
  <si>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</si>
  <si>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</si>
  <si>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</si>
  <si>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</si>
  <si>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</si>
  <si>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</si>
  <si>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</si>
  <si>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</si>
  <si>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</si>
  <si>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</si>
  <si>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</si>
  <si>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</si>
  <si>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</si>
  <si>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</si>
  <si>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</si>
  <si>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</si>
  <si>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</si>
  <si>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</si>
  <si>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</si>
  <si>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</si>
  <si>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</si>
  <si>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</si>
  <si>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</si>
  <si>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</si>
  <si>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</si>
  <si>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</si>
  <si>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</si>
  <si>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</si>
  <si>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</si>
  <si>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</si>
  <si>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</si>
  <si>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</si>
  <si>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</si>
  <si>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</si>
  <si>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</si>
  <si>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</si>
  <si>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</si>
  <si>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</si>
  <si>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</si>
  <si>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</si>
  <si>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</si>
  <si>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</si>
  <si>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</si>
  <si>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</si>
  <si>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</si>
  <si>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</si>
  <si>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</si>
  <si>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</si>
  <si>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</si>
  <si>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</si>
  <si>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</si>
  <si>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</si>
  <si>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</si>
  <si>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</si>
  <si>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</si>
  <si>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</si>
  <si>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</si>
  <si>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</si>
  <si>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</si>
  <si>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</si>
  <si>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</si>
  <si>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</si>
  <si>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</si>
  <si>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</si>
  <si>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</si>
  <si>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</si>
  <si>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</si>
  <si>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</si>
  <si>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</si>
  <si>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</si>
  <si>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</si>
  <si>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</si>
  <si>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</si>
  <si>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</si>
  <si>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</si>
  <si>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</si>
  <si>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</si>
  <si>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</si>
  <si>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</si>
  <si>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</si>
  <si>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</si>
  <si>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</si>
  <si>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</si>
  <si>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</si>
  <si>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</si>
  <si>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</si>
  <si>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</si>
  <si>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</si>
  <si>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</si>
  <si>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</si>
  <si>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</si>
  <si>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</si>
  <si>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</si>
  <si>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</si>
  <si>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</si>
  <si>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</si>
  <si>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</si>
  <si>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</si>
  <si>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</si>
  <si>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</si>
  <si>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</si>
  <si>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</si>
  <si>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</si>
  <si>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</si>
  <si>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</si>
  <si>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</si>
  <si>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</si>
  <si>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</si>
  <si>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</si>
  <si>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</si>
  <si>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</si>
  <si>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</si>
  <si>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</si>
  <si>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</si>
  <si>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</si>
  <si>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</si>
  <si>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</si>
  <si>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</si>
  <si>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</si>
  <si>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</si>
  <si>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</si>
  <si>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</si>
  <si>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</si>
  <si>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</si>
  <si>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</si>
  <si>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</si>
  <si>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</si>
  <si>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</si>
  <si>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</si>
  <si>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</si>
  <si>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</si>
  <si>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</si>
  <si>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</si>
  <si>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</si>
  <si>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</si>
  <si>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</si>
  <si>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</si>
  <si>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</si>
  <si>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</si>
  <si>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</si>
  <si>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</si>
  <si>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</si>
  <si>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</si>
  <si>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</si>
  <si>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</si>
  <si>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</si>
  <si>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</si>
  <si>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</si>
  <si>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</si>
  <si>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</si>
  <si>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</si>
  <si>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</si>
  <si>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</si>
  <si>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</si>
  <si>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</si>
  <si>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</si>
  <si>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</si>
  <si>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</si>
  <si>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</si>
  <si>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</si>
  <si>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</si>
  <si>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</si>
  <si>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</si>
  <si>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</si>
  <si>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</si>
  <si>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</si>
  <si>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</si>
  <si>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</si>
  <si>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</si>
  <si>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</si>
  <si>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</si>
  <si>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</si>
  <si>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</si>
  <si>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</si>
  <si>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</si>
  <si>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</si>
  <si>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</si>
  <si>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</si>
  <si>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</si>
  <si>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</si>
  <si>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</si>
  <si>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</si>
  <si>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</si>
  <si>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</si>
  <si>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</si>
  <si>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</si>
  <si>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</si>
  <si>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</si>
  <si>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</si>
  <si>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</si>
  <si>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</si>
  <si>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</si>
  <si>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</si>
  <si>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</si>
  <si>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</si>
  <si>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</si>
  <si>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</si>
  <si>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</si>
  <si>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</si>
  <si>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</si>
  <si>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</si>
  <si>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</si>
  <si>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</si>
  <si>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</si>
  <si>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</si>
  <si>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</si>
  <si>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</si>
  <si>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</si>
  <si>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</si>
  <si>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</si>
  <si>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</si>
  <si>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</si>
  <si>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</si>
  <si>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</si>
  <si>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</si>
  <si>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</si>
  <si>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</si>
  <si>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</si>
  <si>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</si>
  <si>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</si>
  <si>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</si>
  <si>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</si>
  <si>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</si>
  <si>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</si>
  <si>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</si>
  <si>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</si>
  <si>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</si>
  <si>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</si>
  <si>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</si>
  <si>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</si>
  <si>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</si>
  <si>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</si>
  <si>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</si>
  <si>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</si>
  <si>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</si>
  <si>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</si>
  <si>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</si>
  <si>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</si>
  <si>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</si>
  <si>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</si>
  <si>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</si>
  <si>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</si>
  <si>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</si>
  <si>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</si>
  <si>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</si>
  <si>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</si>
  <si>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</si>
  <si>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</si>
  <si>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</si>
  <si>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</si>
  <si>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</si>
  <si>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</si>
  <si>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</si>
  <si>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</si>
  <si>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</si>
  <si>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</si>
  <si>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</si>
  <si>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</si>
  <si>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</si>
  <si>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</si>
  <si>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</si>
  <si>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</si>
  <si>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</si>
  <si>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</si>
  <si>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</si>
  <si>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</si>
  <si>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</si>
  <si>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</si>
  <si>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</si>
  <si>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</si>
  <si>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</si>
  <si>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</si>
  <si>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</si>
  <si>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</si>
  <si>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</si>
  <si>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</si>
  <si>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</si>
  <si>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</si>
  <si>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</si>
  <si>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</si>
  <si>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</si>
  <si>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</si>
  <si>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</si>
  <si>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</si>
  <si>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</si>
  <si>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</si>
  <si>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</si>
  <si>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</si>
  <si>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</si>
  <si>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</si>
  <si>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</si>
  <si>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</si>
  <si>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</si>
  <si>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</si>
  <si>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</si>
  <si>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</si>
  <si>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</si>
  <si>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</si>
  <si>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</si>
  <si>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</si>
  <si>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</si>
  <si>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</si>
  <si>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</si>
  <si>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</si>
  <si>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</si>
  <si>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</si>
  <si>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</si>
  <si>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</si>
  <si>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</si>
  <si>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</si>
  <si>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</si>
  <si>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</si>
  <si>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</si>
  <si>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</si>
  <si>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</si>
  <si>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</si>
  <si>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</si>
  <si>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</si>
  <si>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</si>
  <si>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</si>
  <si>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</si>
  <si>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</si>
  <si>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</si>
  <si>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</si>
  <si>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</si>
  <si>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</si>
  <si>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</si>
  <si>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</si>
  <si>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</si>
  <si>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</si>
  <si>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</si>
  <si>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</si>
  <si>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</si>
  <si>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</si>
  <si>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</si>
  <si>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</si>
  <si>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</si>
  <si>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</si>
  <si>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</si>
  <si>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</si>
  <si>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</si>
  <si>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</si>
  <si>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</si>
  <si>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</si>
  <si>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</si>
  <si>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</si>
  <si>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</si>
  <si>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</si>
  <si>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</si>
  <si>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</si>
  <si>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</si>
  <si>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</si>
  <si>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</si>
  <si>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</si>
  <si>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</si>
  <si>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</si>
  <si>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</si>
  <si>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</si>
  <si>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</si>
  <si>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</si>
  <si>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</si>
  <si>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</si>
  <si>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</si>
  <si>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</si>
  <si>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</si>
  <si>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</si>
  <si>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</si>
  <si>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</si>
  <si>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</si>
  <si>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</si>
  <si>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</si>
  <si>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</si>
  <si>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</si>
  <si>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</si>
  <si>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</si>
  <si>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</si>
  <si>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</si>
  <si>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</si>
  <si>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</si>
  <si>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</si>
  <si>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</si>
  <si>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</si>
  <si>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</si>
  <si>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</si>
  <si>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</si>
  <si>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</si>
  <si>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</si>
  <si>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</si>
  <si>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</si>
  <si>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</si>
  <si>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</si>
  <si>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</si>
  <si>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</si>
  <si>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</si>
  <si>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</si>
  <si>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</si>
  <si>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</si>
  <si>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</si>
  <si>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</si>
  <si>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</si>
  <si>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</si>
  <si>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</si>
  <si>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</si>
  <si>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</si>
  <si>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</si>
  <si>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</si>
  <si>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</si>
  <si>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</si>
  <si>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</si>
  <si>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</si>
  <si>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</si>
  <si>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</si>
  <si>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</si>
  <si>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</si>
  <si>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</si>
  <si>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</si>
  <si>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</si>
  <si>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</si>
  <si>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</si>
  <si>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</si>
  <si>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</si>
  <si>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</si>
  <si>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</si>
  <si>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</si>
  <si>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</si>
  <si>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</si>
  <si>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</si>
  <si>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</si>
  <si>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</si>
  <si>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</si>
  <si>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</si>
  <si>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</si>
  <si>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</si>
  <si>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</si>
  <si>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</si>
  <si>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</si>
  <si>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</si>
  <si>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</si>
  <si>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</si>
  <si>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</si>
  <si>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</si>
  <si>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</si>
  <si>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</si>
  <si>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</si>
  <si>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</si>
  <si>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</si>
  <si>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</si>
  <si>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</si>
  <si>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</si>
  <si>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</si>
  <si>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</si>
  <si>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</si>
  <si>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</si>
  <si>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</si>
  <si>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</si>
  <si>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</si>
  <si>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</si>
  <si>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</si>
  <si>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</si>
  <si>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</si>
  <si>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</si>
  <si>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</si>
  <si>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</si>
  <si>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</si>
  <si>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</si>
  <si>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</si>
  <si>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</si>
  <si>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</si>
  <si>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</si>
  <si>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</si>
  <si>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</si>
  <si>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</si>
  <si>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</si>
  <si>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</si>
  <si>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</si>
  <si>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</si>
  <si>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</si>
  <si>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</si>
  <si>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</si>
  <si>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</si>
  <si>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</si>
  <si>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</si>
  <si>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</si>
  <si>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</si>
  <si>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</si>
  <si>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</si>
  <si>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</si>
  <si>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</si>
  <si>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</si>
  <si>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</si>
  <si>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</si>
  <si>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</si>
  <si>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</si>
  <si>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</si>
  <si>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</si>
  <si>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</si>
  <si>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</si>
  <si>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</si>
  <si>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</si>
  <si>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</si>
  <si>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</si>
  <si>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</si>
  <si>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</si>
  <si>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</si>
  <si>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</si>
  <si>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</si>
  <si>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</si>
  <si>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</si>
  <si>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</si>
  <si>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</si>
  <si>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</si>
  <si>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</si>
  <si>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</si>
  <si>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</si>
  <si>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</si>
  <si>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</si>
  <si>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</si>
  <si>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</si>
  <si>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</si>
  <si>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</si>
  <si>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</si>
  <si>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</si>
  <si>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</si>
  <si>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</si>
  <si>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</si>
  <si>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</si>
  <si>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</si>
  <si>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</si>
  <si>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</si>
  <si>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</si>
  <si>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</si>
  <si>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</si>
  <si>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</si>
  <si>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</si>
  <si>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</si>
  <si>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</si>
  <si>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</si>
  <si>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</si>
  <si>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</si>
  <si>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</si>
  <si>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</si>
  <si>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</si>
  <si>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</si>
  <si>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</si>
  <si>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</si>
  <si>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</si>
  <si>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</si>
  <si>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</si>
  <si>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</si>
  <si>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</si>
  <si>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</si>
  <si>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</si>
  <si>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</si>
  <si>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</si>
  <si>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</si>
  <si>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</si>
  <si>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</si>
  <si>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</si>
  <si>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</si>
  <si>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</si>
  <si>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</si>
  <si>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</si>
  <si>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</si>
  <si>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</si>
  <si>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</si>
  <si>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</si>
  <si>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</si>
  <si>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</si>
  <si>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</si>
  <si>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</si>
  <si>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</si>
  <si>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</si>
  <si>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</si>
  <si>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</si>
  <si>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</si>
  <si>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</si>
  <si>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</si>
  <si>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</si>
  <si>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</si>
  <si>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</si>
  <si>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</si>
  <si>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</si>
  <si>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</si>
  <si>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</si>
  <si>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</si>
  <si>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</si>
  <si>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</si>
  <si>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</si>
  <si>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</si>
  <si>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</si>
  <si>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</si>
  <si>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</si>
  <si>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</si>
  <si>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</si>
  <si>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</si>
  <si>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</si>
  <si>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</si>
  <si>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</si>
  <si>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</si>
  <si>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</si>
  <si>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</si>
  <si>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</si>
  <si>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</si>
  <si>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</si>
  <si>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</si>
  <si>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</si>
  <si>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</si>
  <si>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</si>
  <si>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</si>
  <si>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</si>
  <si>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</si>
  <si>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</si>
  <si>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</si>
  <si>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</si>
  <si>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</si>
  <si>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</si>
  <si>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</si>
  <si>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</si>
  <si>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</si>
  <si>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</si>
  <si>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</si>
  <si>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</si>
  <si>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</si>
  <si>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</si>
  <si>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</si>
  <si>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</si>
  <si>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</si>
  <si>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</si>
  <si>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</si>
  <si>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</si>
  <si>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</si>
  <si>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</si>
  <si>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</si>
  <si>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</si>
  <si>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</si>
  <si>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</si>
  <si>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</si>
  <si>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</si>
  <si>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</si>
  <si>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</si>
  <si>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</si>
  <si>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</si>
  <si>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</si>
  <si>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</si>
  <si>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</si>
  <si>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</si>
  <si>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</si>
  <si>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</si>
  <si>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</si>
  <si>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</si>
  <si>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</si>
  <si>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</si>
  <si>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</si>
  <si>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</si>
  <si>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</si>
  <si>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</si>
  <si>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</si>
  <si>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</si>
  <si>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</si>
  <si>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</si>
  <si>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</si>
  <si>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</si>
  <si>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</si>
  <si>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</si>
  <si>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</si>
  <si>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</si>
  <si>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</si>
  <si>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</si>
  <si>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</si>
  <si>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</si>
  <si>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</si>
  <si>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</si>
  <si>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</si>
  <si>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</si>
  <si>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</si>
  <si>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</si>
  <si>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</si>
  <si>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</si>
  <si>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</si>
  <si>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</si>
  <si>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</si>
  <si>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</si>
  <si>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</si>
  <si>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</si>
  <si>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</si>
  <si>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</si>
  <si>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</si>
  <si>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</si>
  <si>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</si>
  <si>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</si>
  <si>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</si>
  <si>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</si>
  <si>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</si>
  <si>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</si>
  <si>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</si>
  <si>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</si>
  <si>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</si>
  <si>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</si>
  <si>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</si>
  <si>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</si>
  <si>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</si>
  <si>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</si>
  <si>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</si>
  <si>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</si>
  <si>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</si>
  <si>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</si>
  <si>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</si>
  <si>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</si>
  <si>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</si>
  <si>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</si>
  <si>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</si>
  <si>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</si>
  <si>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</si>
  <si>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</si>
  <si>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</si>
  <si>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</si>
  <si>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</si>
  <si>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</si>
  <si>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</si>
  <si>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</si>
  <si>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</si>
  <si>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</si>
  <si>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</si>
  <si>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</si>
  <si>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</si>
  <si>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</si>
  <si>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</si>
  <si>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</si>
  <si>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</si>
  <si>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</si>
  <si>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</si>
  <si>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</si>
  <si>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</si>
  <si>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</si>
  <si>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</si>
  <si>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</si>
  <si>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</si>
  <si>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</si>
  <si>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</si>
  <si>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</si>
  <si>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</si>
  <si>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</si>
  <si>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</si>
  <si>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</si>
  <si>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</si>
  <si>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</si>
  <si>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</si>
  <si>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</si>
  <si>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</si>
  <si>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</si>
  <si>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</si>
  <si>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</si>
  <si>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</si>
  <si>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</si>
  <si>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</si>
  <si>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</si>
  <si>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</si>
  <si>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</si>
  <si>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</si>
  <si>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</si>
  <si>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</si>
  <si>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</si>
  <si>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</si>
  <si>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</si>
  <si>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</si>
  <si>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</si>
  <si>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</si>
  <si>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</si>
  <si>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</si>
  <si>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</si>
  <si>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</si>
  <si>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</si>
  <si>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</si>
  <si>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</si>
  <si>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</si>
  <si>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</si>
  <si>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</si>
  <si>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</si>
  <si>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</si>
  <si>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</si>
  <si>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</si>
  <si>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</si>
  <si>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</si>
  <si>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</si>
  <si>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</si>
  <si>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</si>
  <si>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</si>
  <si>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</si>
  <si>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</si>
  <si>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</si>
  <si>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</si>
  <si>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</si>
  <si>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</si>
  <si>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</si>
  <si>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</si>
  <si>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</si>
  <si>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</si>
  <si>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</si>
  <si>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</si>
  <si>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</si>
  <si>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</si>
  <si>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</si>
  <si>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</si>
  <si>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</si>
  <si>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</si>
  <si>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</si>
  <si>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</si>
  <si>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</si>
  <si>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</si>
  <si>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</si>
  <si>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</si>
  <si>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</si>
  <si>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</si>
  <si>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</si>
  <si>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</si>
  <si>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</si>
  <si>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</si>
  <si>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</si>
  <si>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</si>
  <si>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</si>
  <si>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</si>
  <si>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</si>
  <si>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</si>
  <si>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</si>
  <si>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</si>
  <si>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</si>
  <si>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</si>
  <si>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</si>
  <si>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</si>
  <si>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</si>
  <si>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</si>
  <si>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</si>
  <si>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</si>
  <si>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</si>
  <si>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</si>
  <si>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</si>
  <si>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</si>
  <si>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</si>
  <si>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</si>
  <si>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</si>
  <si>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</si>
  <si>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</si>
  <si>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</si>
  <si>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</si>
  <si>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</si>
  <si>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</si>
  <si>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</si>
  <si>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</si>
  <si>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</si>
  <si>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</si>
  <si>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</si>
  <si>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</si>
  <si>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</si>
  <si>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</si>
  <si>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</si>
  <si>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</si>
  <si>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</si>
  <si>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</si>
  <si>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</si>
  <si>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</si>
  <si>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</si>
  <si>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</si>
  <si>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</si>
  <si>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</si>
  <si>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</si>
  <si>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</si>
  <si>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</si>
  <si>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</si>
  <si>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</si>
  <si>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</si>
  <si>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</si>
  <si>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</si>
  <si>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</si>
  <si>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</si>
  <si>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</si>
  <si>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</si>
  <si>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</si>
  <si>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</si>
  <si>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</si>
  <si>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</si>
  <si>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</si>
  <si>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</si>
  <si>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</si>
  <si>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</si>
  <si>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</si>
  <si>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</si>
  <si>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</si>
  <si>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</si>
  <si>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</si>
  <si>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</si>
  <si>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</si>
  <si>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</si>
  <si>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</si>
  <si>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</si>
  <si>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</si>
  <si>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</si>
  <si>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</si>
  <si>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</si>
  <si>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</si>
  <si>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</si>
  <si>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</si>
  <si>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</si>
  <si>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</si>
  <si>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</si>
  <si>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</si>
  <si>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</si>
  <si>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</si>
  <si>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</si>
  <si>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</si>
  <si>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</si>
  <si>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</si>
  <si>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</si>
  <si>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</si>
  <si>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</si>
  <si>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</si>
  <si>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</si>
  <si>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</si>
  <si>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</si>
  <si>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</si>
  <si>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</si>
  <si>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</si>
  <si>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</si>
  <si>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</si>
  <si>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</si>
  <si>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</si>
  <si>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</si>
  <si>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</si>
  <si>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</si>
  <si>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</si>
  <si>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</si>
  <si>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</si>
  <si>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</si>
  <si>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</si>
  <si>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</si>
  <si>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</si>
  <si>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</si>
  <si>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</si>
  <si>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</si>
  <si>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</si>
  <si>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</si>
  <si>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</si>
  <si>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</si>
  <si>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</si>
  <si>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</si>
  <si>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</si>
  <si>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</si>
  <si>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</si>
  <si>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</si>
  <si>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</si>
  <si>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</si>
  <si>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</si>
  <si>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</si>
  <si>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</si>
  <si>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</si>
  <si>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</si>
  <si>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</si>
  <si>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</si>
  <si>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</si>
  <si>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</si>
  <si>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</si>
  <si>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</si>
  <si>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</si>
  <si>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</si>
  <si>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</si>
  <si>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</si>
  <si>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</si>
  <si>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</si>
  <si>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</si>
  <si>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</si>
  <si>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</si>
  <si>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</si>
  <si>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</si>
  <si>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</si>
  <si>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</si>
  <si>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</si>
  <si>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</si>
  <si>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</si>
  <si>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</si>
  <si>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</si>
  <si>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</si>
  <si>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</si>
  <si>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</si>
  <si>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</si>
  <si>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</si>
  <si>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</si>
  <si>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</si>
  <si>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</si>
  <si>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</si>
  <si>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</si>
  <si>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</si>
  <si>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</si>
  <si>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</si>
  <si>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</si>
  <si>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</si>
  <si>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</si>
  <si>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</si>
  <si>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</si>
  <si>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</si>
  <si>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</si>
  <si>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</si>
  <si>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</si>
  <si>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</si>
  <si>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</si>
  <si>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</si>
  <si>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</si>
  <si>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</si>
  <si>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</si>
  <si>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</si>
  <si>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</si>
  <si>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</si>
  <si>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</si>
  <si>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</si>
  <si>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</si>
  <si>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</si>
  <si>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</si>
  <si>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</si>
  <si>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</si>
  <si>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</si>
  <si>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</si>
  <si>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</si>
  <si>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</si>
  <si>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</si>
  <si>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</si>
  <si>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</si>
  <si>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</si>
  <si>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</si>
  <si>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</si>
  <si>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</si>
  <si>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</si>
  <si>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</si>
  <si>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</si>
  <si>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</si>
  <si>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</si>
  <si>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</si>
  <si>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</si>
  <si>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</si>
  <si>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</si>
  <si>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</si>
  <si>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</si>
  <si>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</si>
  <si>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</si>
  <si>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</si>
  <si>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</si>
  <si>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</si>
  <si>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</si>
  <si>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</si>
  <si>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</si>
  <si>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</si>
  <si>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</si>
  <si>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</si>
  <si>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</si>
  <si>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</si>
  <si>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</si>
  <si>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</si>
  <si>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</si>
  <si>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</si>
  <si>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</si>
  <si>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</si>
  <si>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</si>
  <si>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</si>
  <si>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</si>
  <si>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</si>
  <si>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</si>
  <si>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</si>
  <si>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</si>
  <si>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</si>
  <si>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</si>
  <si>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</si>
  <si>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</si>
  <si>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</si>
  <si>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</si>
  <si>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</si>
  <si>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</si>
  <si>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</si>
  <si>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</si>
  <si>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</si>
  <si>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</si>
  <si>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</si>
  <si>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</si>
  <si>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</si>
  <si>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</si>
  <si>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</si>
  <si>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</si>
  <si>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</si>
  <si>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</si>
  <si>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</si>
  <si>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</si>
  <si>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</si>
  <si>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</si>
  <si>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</si>
  <si>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</si>
  <si>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</si>
  <si>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</si>
  <si>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</si>
  <si>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</si>
  <si>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</si>
  <si>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</si>
  <si>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</si>
  <si>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</si>
  <si>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</si>
  <si>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</si>
  <si>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</si>
  <si>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</si>
  <si>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</si>
  <si>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</si>
  <si>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</si>
  <si>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</si>
  <si>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</si>
  <si>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</si>
  <si>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</si>
  <si>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</si>
  <si>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</si>
  <si>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</si>
  <si>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</si>
  <si>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</si>
  <si>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</si>
  <si>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</si>
  <si>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</si>
  <si>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</si>
  <si>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</si>
  <si>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</si>
  <si>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</si>
  <si>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</si>
  <si>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</si>
  <si>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</si>
  <si>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</si>
  <si>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</si>
  <si>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</si>
  <si>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</si>
  <si>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</si>
  <si>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</si>
  <si>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</si>
  <si>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</si>
  <si>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</si>
  <si>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</si>
  <si>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</si>
  <si>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</si>
  <si>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</si>
  <si>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</si>
  <si>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</si>
  <si>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</si>
  <si>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</si>
  <si>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</si>
  <si>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</si>
  <si>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</si>
  <si>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</si>
  <si>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</si>
  <si>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</si>
  <si>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</si>
  <si>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</si>
  <si>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</si>
  <si>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</si>
  <si>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</si>
  <si>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</si>
  <si>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</si>
  <si>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</si>
  <si>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</si>
  <si>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</si>
  <si>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</si>
  <si>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</si>
  <si>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</si>
  <si>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</si>
  <si>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</si>
  <si>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</si>
  <si>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</si>
  <si>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</si>
  <si>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</si>
  <si>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</si>
  <si>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</si>
  <si>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</si>
  <si>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</si>
  <si>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</si>
  <si>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</si>
  <si>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</si>
  <si>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</si>
  <si>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</si>
  <si>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</si>
  <si>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</si>
  <si>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</si>
  <si>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</si>
  <si>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</si>
  <si>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</si>
  <si>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</si>
  <si>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</si>
  <si>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</si>
  <si>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</si>
  <si>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</si>
  <si>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</si>
  <si>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</si>
  <si>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</si>
  <si>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</si>
  <si>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</si>
  <si>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</si>
  <si>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</si>
  <si>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</si>
  <si>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</si>
  <si>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</si>
  <si>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</si>
  <si>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</si>
  <si>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</si>
  <si>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</si>
  <si>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</si>
  <si>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</si>
  <si>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</si>
  <si>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</si>
  <si>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</si>
  <si>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</si>
  <si>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</si>
  <si>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</si>
  <si>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</si>
  <si>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</si>
  <si>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</si>
  <si>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</si>
  <si>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</si>
  <si>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</si>
  <si>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</si>
  <si>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</si>
  <si>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</si>
  <si>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</si>
  <si>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</si>
  <si>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</si>
  <si>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</si>
  <si>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</si>
  <si>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</si>
  <si>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</si>
  <si>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</si>
  <si>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</si>
  <si>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</si>
  <si>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</si>
  <si>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</si>
  <si>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</si>
  <si>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</si>
  <si>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</si>
  <si>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</si>
  <si>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</si>
  <si>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</si>
  <si>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</si>
  <si>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</si>
  <si>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</si>
  <si>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</si>
  <si>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</si>
  <si>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</si>
  <si>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</si>
  <si>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</si>
  <si>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</si>
  <si>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</si>
  <si>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</si>
  <si>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</si>
  <si>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</si>
  <si>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</si>
  <si>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</si>
  <si>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</si>
  <si>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</si>
  <si>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</si>
  <si>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</si>
  <si>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</si>
  <si>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</si>
  <si>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</si>
  <si>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</si>
  <si>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</si>
  <si>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</si>
  <si>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</si>
  <si>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</si>
  <si>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</si>
  <si>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</si>
  <si>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</si>
  <si>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</si>
  <si>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</si>
  <si>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</si>
  <si>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</si>
  <si>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</si>
  <si>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</si>
  <si>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</si>
  <si>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</si>
  <si>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</si>
  <si>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</si>
  <si>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</si>
  <si>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</si>
  <si>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</si>
  <si>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</si>
  <si>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</si>
  <si>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</si>
  <si>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</si>
  <si>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</si>
  <si>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</si>
  <si>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</si>
  <si>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</si>
  <si>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</si>
  <si>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</si>
  <si>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</si>
  <si>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</si>
  <si>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</si>
  <si>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</si>
  <si>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</si>
  <si>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</si>
  <si>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</si>
  <si>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</si>
  <si>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</si>
  <si>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</si>
  <si>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</si>
  <si>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</si>
  <si>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</si>
  <si>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</si>
  <si>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</si>
  <si>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</si>
  <si>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</si>
  <si>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</si>
  <si>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</si>
  <si>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</si>
  <si>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</si>
  <si>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</si>
  <si>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</si>
  <si>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</si>
  <si>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</si>
  <si>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</si>
  <si>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</si>
  <si>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</si>
  <si>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</si>
  <si>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</si>
  <si>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</si>
  <si>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</si>
  <si>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</si>
  <si>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</si>
  <si>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</si>
  <si>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</si>
  <si>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</si>
  <si>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</si>
  <si>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</si>
  <si>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</si>
  <si>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</si>
  <si>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</si>
  <si>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</si>
  <si>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</si>
  <si>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</si>
  <si>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</si>
  <si>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</si>
  <si>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</si>
  <si>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</si>
  <si>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</si>
  <si>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</si>
  <si>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</si>
  <si>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</si>
  <si>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</si>
  <si>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</si>
  <si>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</si>
  <si>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</si>
  <si>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</si>
  <si>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</si>
  <si>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</si>
  <si>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</si>
  <si>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</si>
  <si>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</si>
  <si>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</si>
  <si>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</si>
  <si>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</si>
  <si>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</si>
  <si>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</si>
  <si>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</si>
  <si>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</si>
  <si>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</si>
  <si>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</si>
  <si>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</si>
  <si>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</si>
  <si>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</si>
  <si>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</si>
  <si>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</si>
  <si>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</si>
  <si>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</si>
  <si>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</si>
  <si>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</si>
  <si>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</si>
  <si>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</si>
  <si>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</si>
  <si>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</si>
  <si>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</si>
  <si>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</si>
  <si>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</si>
  <si>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</si>
  <si>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</si>
  <si>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</si>
  <si>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</si>
  <si>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</si>
  <si>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</si>
  <si>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</si>
  <si>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</si>
  <si>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</si>
  <si>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</si>
  <si>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</si>
  <si>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</si>
  <si>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</si>
  <si>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</si>
  <si>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</si>
  <si>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</si>
  <si>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</si>
  <si>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</si>
  <si>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</si>
  <si>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</si>
  <si>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</si>
  <si>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</si>
  <si>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</si>
  <si>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</si>
  <si>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</si>
  <si>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</si>
  <si>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</si>
  <si>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</si>
  <si>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</si>
  <si>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</si>
  <si>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</si>
  <si>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</si>
  <si>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</si>
  <si>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</si>
  <si>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</si>
  <si>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</si>
  <si>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</si>
  <si>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</si>
  <si>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</si>
  <si>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</si>
  <si>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</si>
  <si>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</si>
  <si>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</si>
  <si>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</si>
  <si>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</si>
  <si>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</si>
  <si>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</si>
  <si>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</si>
  <si>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</si>
  <si>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</si>
  <si>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</si>
  <si>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</si>
  <si>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</si>
  <si>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</si>
  <si>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</si>
  <si>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</si>
  <si>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</si>
  <si>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</si>
  <si>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</si>
  <si>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</si>
  <si>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</si>
  <si>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</si>
  <si>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</si>
  <si>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</si>
  <si>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</si>
  <si>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</si>
  <si>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</si>
  <si>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</si>
  <si>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</si>
  <si>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</si>
  <si>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</si>
  <si>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</si>
  <si>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</si>
  <si>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</si>
  <si>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</si>
  <si>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</si>
  <si>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</si>
  <si>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</si>
  <si>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</si>
  <si>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</si>
  <si>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</si>
  <si>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</si>
  <si>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</si>
  <si>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</si>
  <si>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</si>
  <si>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</si>
  <si>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</si>
  <si>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</si>
  <si>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</si>
  <si>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</si>
  <si>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</si>
  <si>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</si>
  <si>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</si>
  <si>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</si>
  <si>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</si>
  <si>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</si>
  <si>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</si>
  <si>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</si>
  <si>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</si>
  <si>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</si>
  <si>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</si>
  <si>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</si>
  <si>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</si>
  <si>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</si>
  <si>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</si>
  <si>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</si>
  <si>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</si>
  <si>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</si>
  <si>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</si>
  <si>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</si>
  <si>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</si>
  <si>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</si>
  <si>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</si>
  <si>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</si>
  <si>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</si>
  <si>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</si>
  <si>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</si>
  <si>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</si>
  <si>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</si>
  <si>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</si>
  <si>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</si>
  <si>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</si>
  <si>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</si>
  <si>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</si>
  <si>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</si>
  <si>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</si>
  <si>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</si>
  <si>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</si>
  <si>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</si>
  <si>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</si>
  <si>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</si>
  <si>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</si>
  <si>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</si>
  <si>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</si>
  <si>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</si>
  <si>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</si>
  <si>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</si>
  <si>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</si>
  <si>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</si>
  <si>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</si>
  <si>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</si>
  <si>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</si>
  <si>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</si>
  <si>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</si>
  <si>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</si>
  <si>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</si>
  <si>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</si>
  <si>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</si>
  <si>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</si>
  <si>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</si>
  <si>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</si>
  <si>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</si>
  <si>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</si>
  <si>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</si>
  <si>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</si>
  <si>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</si>
  <si>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</si>
  <si>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</si>
  <si>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</si>
  <si>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</si>
  <si>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</si>
  <si>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</si>
  <si>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</si>
  <si>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</si>
  <si>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</si>
  <si>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</si>
  <si>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</si>
  <si>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</si>
  <si>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</si>
  <si>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</si>
  <si>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</si>
  <si>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</si>
  <si>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</si>
  <si>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</si>
  <si>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</si>
  <si>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</si>
  <si>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</si>
  <si>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</si>
  <si>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</si>
  <si>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</si>
  <si>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</si>
  <si>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</si>
  <si>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</si>
  <si>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</si>
  <si>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</si>
  <si>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</si>
  <si>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</si>
  <si>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</si>
  <si>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</si>
  <si>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</si>
  <si>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</si>
  <si>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</si>
  <si>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</si>
  <si>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</si>
  <si>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</si>
  <si>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</si>
  <si>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</si>
  <si>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</si>
  <si>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</si>
  <si>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</si>
  <si>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</si>
  <si>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</si>
  <si>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</si>
  <si>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</si>
  <si>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</si>
  <si>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</si>
  <si>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</si>
  <si>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</si>
  <si>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</si>
  <si>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</si>
  <si>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</si>
  <si>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</si>
  <si>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</si>
  <si>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</si>
  <si>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</si>
  <si>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</si>
  <si>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</si>
  <si>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</si>
  <si>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</si>
  <si>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</si>
  <si>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</si>
  <si>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</si>
  <si>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</si>
  <si>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</si>
  <si>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</si>
  <si>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</si>
  <si>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</si>
  <si>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</si>
  <si>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</si>
  <si>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</si>
  <si>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</si>
  <si>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</si>
  <si>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</si>
  <si>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</si>
  <si>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</si>
  <si>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</si>
  <si>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</si>
  <si>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</si>
  <si>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</si>
  <si>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</si>
  <si>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</si>
  <si>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</si>
  <si>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</si>
  <si>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</si>
  <si>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</si>
  <si>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</si>
  <si>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</si>
  <si>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</si>
  <si>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</si>
  <si>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</si>
  <si>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</si>
  <si>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</si>
  <si>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</si>
  <si>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</si>
  <si>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</si>
  <si>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</si>
  <si>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</si>
  <si>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</si>
  <si>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</si>
  <si>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</si>
  <si>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</si>
  <si>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</si>
  <si>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</si>
  <si>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</si>
  <si>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</si>
  <si>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</si>
  <si>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</si>
  <si>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</si>
  <si>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</si>
  <si>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</si>
  <si>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</si>
  <si>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</si>
  <si>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</si>
  <si>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</si>
  <si>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</si>
  <si>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</si>
  <si>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</si>
  <si>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</si>
  <si>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</si>
  <si>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</si>
  <si>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</si>
  <si>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</si>
  <si>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</si>
  <si>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</si>
  <si>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</si>
  <si>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</si>
  <si>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</si>
  <si>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</si>
  <si>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</si>
  <si>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</si>
  <si>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</si>
  <si>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</si>
  <si>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</si>
  <si>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</si>
  <si>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</si>
  <si>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</si>
  <si>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</si>
  <si>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</si>
  <si>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</si>
  <si>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</si>
  <si>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</si>
  <si>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</si>
  <si>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</si>
  <si>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</si>
  <si>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</si>
  <si>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</si>
  <si>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</si>
  <si>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</si>
  <si>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</si>
  <si>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</si>
  <si>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</si>
  <si>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</si>
  <si>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</si>
  <si>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</si>
  <si>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</si>
  <si>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</si>
  <si>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</si>
  <si>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</si>
  <si>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</si>
  <si>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</si>
  <si>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</si>
  <si>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</si>
  <si>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</si>
  <si>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</si>
  <si>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</si>
  <si>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</si>
  <si>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</si>
  <si>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</si>
  <si>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</si>
  <si>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</si>
  <si>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</si>
  <si>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</si>
  <si>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</si>
  <si>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</si>
  <si>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</si>
  <si>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</si>
  <si>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</si>
  <si>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</si>
  <si>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</si>
  <si>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</si>
  <si>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</si>
  <si>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</si>
  <si>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</si>
  <si>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</si>
  <si>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</si>
  <si>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</si>
  <si>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</si>
  <si>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</si>
  <si>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</si>
  <si>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</si>
  <si>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</si>
  <si>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</si>
  <si>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</si>
  <si>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</si>
  <si>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</si>
  <si>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</si>
  <si>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</si>
  <si>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</si>
  <si>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</si>
  <si>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</si>
  <si>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</si>
  <si>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</si>
  <si>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</si>
  <si>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</si>
  <si>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</si>
  <si>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</si>
  <si>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</si>
  <si>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</si>
  <si>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</si>
  <si>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</si>
  <si>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</si>
  <si>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</si>
  <si>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</si>
  <si>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</si>
  <si>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</si>
  <si>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</si>
  <si>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</si>
  <si>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</si>
  <si>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</si>
  <si>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</si>
  <si>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</si>
  <si>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</si>
  <si>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</si>
  <si>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</si>
  <si>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</si>
  <si>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</si>
  <si>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</si>
  <si>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</si>
  <si>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</si>
  <si>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</si>
  <si>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</si>
  <si>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</si>
  <si>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</si>
  <si>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</si>
  <si>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</si>
  <si>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</si>
  <si>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</si>
  <si>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</si>
  <si>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</si>
  <si>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</si>
  <si>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</si>
  <si>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</si>
  <si>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</si>
  <si>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</si>
  <si>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</si>
  <si>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</si>
  <si>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</si>
  <si>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</si>
  <si>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</si>
  <si>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</si>
  <si>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</si>
  <si>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</si>
  <si>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</si>
  <si>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</si>
  <si>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</si>
  <si>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</si>
  <si>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</si>
  <si>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</si>
  <si>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</si>
  <si>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</si>
  <si>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</si>
  <si>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</si>
  <si>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</si>
  <si>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</si>
  <si>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</si>
  <si>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</si>
  <si>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</si>
  <si>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</si>
  <si>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</si>
  <si>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</si>
  <si>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</si>
  <si>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</si>
  <si>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</si>
  <si>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</si>
  <si>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</si>
  <si>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</si>
  <si>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</si>
  <si>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</si>
  <si>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</si>
  <si>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</si>
  <si>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</si>
  <si>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</si>
  <si>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</si>
  <si>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</si>
  <si>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</si>
  <si>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</si>
  <si>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</si>
  <si>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</si>
  <si>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</si>
  <si>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</si>
  <si>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</si>
  <si>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</si>
  <si>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</si>
  <si>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</si>
  <si>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</si>
  <si>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</si>
  <si>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</si>
  <si>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</si>
  <si>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</si>
  <si>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</si>
  <si>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</si>
  <si>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</si>
  <si>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</si>
  <si>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</si>
  <si>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</si>
  <si>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</si>
  <si>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</si>
  <si>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</si>
  <si>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</si>
  <si>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</si>
  <si>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</si>
  <si>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</si>
  <si>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</si>
  <si>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</si>
  <si>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</si>
  <si>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</si>
  <si>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</si>
  <si>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</si>
  <si>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</si>
  <si>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</si>
  <si>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</si>
  <si>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</si>
  <si>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</si>
  <si>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</si>
  <si>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</si>
  <si>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</si>
  <si>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</si>
  <si>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</si>
  <si>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</si>
  <si>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</si>
  <si>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</si>
  <si>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</si>
  <si>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</si>
  <si>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</si>
  <si>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</si>
  <si>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</si>
  <si>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</si>
  <si>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</si>
  <si>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</si>
  <si>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</si>
  <si>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</si>
  <si>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</si>
  <si>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</si>
  <si>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</si>
  <si>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</si>
  <si>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</si>
  <si>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</si>
  <si>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</si>
  <si>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</si>
  <si>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</si>
  <si>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</si>
  <si>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</si>
  <si>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</si>
  <si>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</si>
  <si>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</si>
  <si>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</si>
  <si>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</si>
  <si>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</si>
  <si>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</si>
  <si>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</si>
  <si>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</si>
  <si>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</si>
  <si>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</si>
  <si>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</si>
  <si>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</si>
  <si>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</si>
  <si>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</si>
  <si>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</si>
  <si>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</si>
  <si>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</si>
  <si>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</si>
  <si>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</si>
  <si>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</si>
  <si>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</si>
  <si>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</si>
  <si>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</si>
  <si>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</si>
  <si>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</si>
  <si>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</si>
  <si>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</si>
  <si>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</si>
  <si>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</si>
  <si>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</si>
  <si>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</si>
  <si>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</si>
  <si>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</si>
  <si>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</si>
  <si>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</si>
  <si>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</si>
  <si>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</si>
  <si>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</si>
  <si>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</si>
  <si>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</si>
  <si>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</si>
  <si>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</si>
  <si>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</si>
  <si>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</si>
  <si>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</si>
  <si>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</si>
  <si>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</si>
  <si>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</si>
  <si>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</si>
  <si>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</si>
  <si>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</si>
  <si>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</si>
  <si>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</si>
  <si>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</si>
  <si>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</si>
  <si>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</si>
  <si>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</si>
  <si>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</si>
  <si>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</si>
  <si>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</si>
  <si>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</si>
  <si>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</si>
  <si>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</si>
  <si>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</si>
  <si>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</si>
  <si>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</si>
  <si>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</si>
  <si>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</si>
  <si>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</si>
  <si>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</si>
  <si>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</si>
  <si>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</si>
  <si>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</si>
  <si>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</si>
  <si>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</si>
  <si>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</si>
  <si>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</si>
  <si>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</si>
  <si>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</si>
  <si>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</si>
  <si>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</si>
  <si>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</si>
  <si>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</si>
  <si>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</si>
  <si>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</si>
  <si>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</si>
  <si>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</si>
  <si>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</si>
  <si>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</si>
  <si>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</si>
  <si>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</si>
  <si>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</si>
  <si>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</si>
  <si>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</si>
  <si>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</si>
  <si>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</si>
  <si>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</si>
  <si>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</si>
  <si>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</si>
  <si>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</si>
  <si>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</si>
  <si>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</si>
  <si>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</si>
  <si>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</si>
  <si>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</si>
  <si>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</si>
  <si>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</si>
  <si>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</si>
  <si>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</si>
  <si>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</si>
  <si>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</si>
  <si>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</si>
  <si>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</si>
  <si>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</si>
  <si>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</si>
  <si>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</si>
  <si>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</si>
  <si>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</si>
  <si>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</si>
  <si>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</si>
  <si>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</si>
  <si>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</si>
  <si>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</si>
  <si>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</si>
  <si>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</si>
  <si>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</si>
  <si>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</si>
  <si>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</si>
  <si>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</si>
  <si>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</si>
  <si>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</si>
  <si>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</si>
  <si>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</si>
  <si>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</si>
  <si>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</si>
  <si>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</si>
  <si>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</si>
  <si>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</si>
  <si>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</si>
  <si>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</si>
  <si>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</si>
  <si>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</si>
  <si>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</si>
  <si>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</si>
  <si>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</si>
  <si>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</si>
  <si>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</si>
  <si>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</si>
  <si>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</si>
  <si>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</si>
  <si>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</si>
  <si>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</si>
  <si>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</si>
  <si>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</si>
  <si>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</si>
  <si>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</si>
  <si>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</si>
  <si>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</si>
  <si>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</si>
  <si>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</si>
  <si>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</si>
  <si>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</si>
  <si>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</si>
  <si>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</si>
  <si>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</si>
  <si>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</si>
  <si>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</si>
  <si>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</si>
  <si>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</si>
  <si>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</si>
  <si>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</si>
  <si>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</si>
  <si>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</si>
  <si>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</si>
  <si>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</si>
  <si>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</si>
  <si>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</si>
  <si>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</si>
  <si>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</si>
  <si>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</si>
  <si>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</si>
  <si>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</si>
  <si>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</si>
  <si>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</si>
  <si>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</si>
  <si>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</si>
  <si>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</si>
  <si>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</si>
  <si>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</si>
  <si>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</si>
  <si>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</si>
  <si>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</si>
  <si>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</si>
  <si>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</si>
  <si>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</si>
  <si>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</si>
  <si>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</si>
  <si>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</si>
  <si>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</si>
  <si>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</si>
  <si>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</si>
  <si>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</si>
  <si>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</si>
  <si>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</si>
  <si>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</si>
  <si>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</si>
  <si>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</si>
  <si>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</si>
  <si>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</si>
  <si>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</si>
  <si>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</si>
  <si>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</si>
  <si>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</si>
  <si>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</si>
  <si>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</si>
  <si>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</si>
  <si>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</si>
  <si>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</si>
  <si>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</si>
  <si>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</si>
  <si>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</si>
  <si>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</si>
  <si>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</si>
  <si>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</si>
  <si>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</si>
  <si>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</si>
  <si>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</si>
  <si>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</si>
  <si>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</si>
  <si>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</si>
  <si>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</si>
  <si>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</si>
  <si>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</si>
  <si>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</si>
  <si>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</si>
  <si>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</si>
  <si>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</si>
  <si>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</si>
  <si>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</si>
  <si>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</si>
  <si>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</si>
  <si>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</si>
  <si>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</si>
  <si>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</si>
  <si>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</si>
  <si>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</si>
  <si>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</si>
  <si>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</si>
  <si>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</si>
  <si>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</si>
  <si>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</si>
  <si>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</si>
  <si>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</si>
  <si>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</si>
  <si>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</si>
  <si>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</si>
  <si>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</si>
  <si>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</si>
  <si>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</si>
  <si>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</si>
  <si>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</si>
  <si>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</si>
  <si>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</si>
  <si>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</si>
  <si>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</si>
  <si>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</si>
  <si>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</si>
  <si>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</si>
  <si>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</si>
  <si>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</si>
  <si>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</si>
  <si>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</si>
  <si>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</si>
  <si>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</si>
  <si>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</si>
  <si>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</si>
  <si>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</si>
  <si>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</si>
  <si>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</si>
  <si>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</si>
  <si>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</si>
  <si>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</si>
  <si>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</si>
  <si>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</si>
  <si>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</si>
  <si>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</si>
  <si>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</si>
  <si>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</si>
  <si>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</si>
  <si>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</si>
  <si>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</si>
  <si>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</si>
  <si>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</si>
  <si>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</si>
  <si>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</si>
  <si>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</si>
  <si>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</si>
  <si>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</si>
  <si>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</si>
  <si>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</si>
  <si>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</si>
  <si>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</si>
  <si>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</si>
  <si>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</si>
  <si>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</si>
  <si>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</si>
  <si>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</si>
  <si>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</si>
  <si>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</si>
  <si>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</si>
  <si>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</si>
  <si>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</si>
  <si>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</si>
  <si>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</si>
  <si>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</si>
  <si>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</si>
  <si>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</si>
  <si>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</si>
  <si>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</si>
  <si>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</si>
  <si>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</si>
  <si>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</si>
  <si>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</si>
  <si>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</si>
  <si>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</si>
  <si>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</si>
  <si>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</si>
  <si>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</si>
  <si>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</si>
  <si>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</si>
  <si>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</si>
  <si>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</si>
  <si>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</si>
  <si>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</si>
  <si>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</si>
  <si>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</si>
  <si>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</si>
  <si>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</si>
  <si>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</si>
  <si>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</si>
  <si>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</si>
  <si>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</si>
  <si>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</si>
  <si>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</si>
  <si>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</si>
  <si>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</si>
  <si>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</si>
  <si>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</si>
  <si>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</si>
  <si>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</si>
  <si>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</si>
  <si>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</si>
  <si>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</si>
  <si>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</si>
  <si>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</si>
  <si>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</si>
  <si>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</si>
  <si>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</si>
  <si>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</si>
  <si>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</si>
  <si>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</si>
  <si>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</si>
  <si>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</si>
  <si>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</si>
  <si>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</si>
  <si>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</si>
  <si>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</si>
  <si>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</si>
  <si>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</si>
  <si>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</si>
  <si>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</si>
  <si>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</si>
  <si>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</si>
  <si>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</si>
  <si>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</si>
  <si>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</si>
  <si>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</si>
  <si>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</si>
  <si>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</si>
  <si>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</si>
  <si>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</si>
  <si>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</si>
  <si>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</si>
  <si>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</si>
  <si>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</si>
  <si>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</si>
  <si>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</si>
  <si>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</si>
  <si>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</si>
  <si>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</si>
  <si>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</si>
  <si>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</si>
  <si>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</si>
  <si>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</si>
  <si>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</si>
  <si>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</si>
  <si>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</si>
  <si>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</si>
  <si>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</si>
  <si>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</si>
  <si>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</si>
  <si>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</si>
  <si>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</si>
  <si>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</si>
  <si>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</si>
  <si>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</si>
  <si>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</si>
  <si>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</si>
  <si>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</si>
  <si>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</si>
  <si>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</si>
  <si>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</si>
  <si>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</si>
  <si>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</si>
  <si>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</si>
  <si>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</si>
  <si>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</si>
  <si>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</si>
  <si>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</si>
  <si>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</si>
  <si>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</si>
  <si>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</si>
  <si>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</si>
  <si>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</si>
  <si>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</si>
  <si>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</si>
  <si>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</si>
  <si>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</si>
  <si>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</si>
  <si>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</si>
  <si>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</si>
  <si>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</si>
  <si>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</si>
  <si>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</si>
  <si>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</si>
  <si>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</si>
  <si>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</si>
  <si>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</si>
  <si>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</si>
  <si>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</si>
  <si>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</si>
  <si>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</si>
  <si>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</si>
  <si>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</si>
  <si>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</si>
  <si>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</si>
  <si>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</si>
  <si>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</si>
  <si>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</si>
  <si>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</si>
  <si>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</si>
  <si>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</si>
  <si>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</si>
  <si>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</si>
  <si>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</si>
  <si>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</si>
  <si>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</si>
  <si>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</si>
  <si>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</si>
  <si>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</si>
  <si>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</si>
  <si>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</si>
  <si>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</si>
  <si>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</si>
  <si>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</si>
  <si>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</si>
  <si>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</si>
  <si>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</si>
  <si>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</si>
  <si>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</si>
  <si>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</si>
  <si>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</si>
  <si>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</si>
  <si>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</si>
  <si>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</si>
  <si>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</si>
  <si>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</si>
  <si>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</si>
  <si>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</si>
  <si>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</si>
  <si>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</si>
  <si>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</si>
  <si>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</si>
  <si>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</si>
  <si>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</si>
  <si>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</si>
  <si>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</si>
  <si>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</si>
  <si>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</si>
  <si>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</si>
  <si>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</si>
  <si>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</si>
  <si>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</si>
  <si>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</si>
  <si>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</si>
  <si>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</si>
  <si>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</si>
  <si>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</si>
  <si>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</si>
  <si>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</si>
  <si>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</si>
  <si>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</si>
  <si>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</si>
  <si>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</si>
  <si>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</si>
  <si>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</si>
  <si>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</si>
  <si>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</si>
  <si>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</si>
  <si>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</si>
  <si>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</si>
  <si>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</si>
  <si>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</si>
  <si>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</si>
  <si>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</si>
  <si>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</si>
  <si>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</si>
  <si>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</si>
  <si>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</si>
  <si>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</si>
  <si>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</si>
  <si>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</si>
  <si>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</si>
  <si>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</si>
  <si>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</si>
  <si>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</si>
  <si>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</si>
  <si>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</si>
  <si>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</si>
  <si>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</si>
  <si>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</si>
  <si>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</si>
  <si>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</si>
  <si>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</si>
  <si>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</si>
  <si>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</si>
  <si>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</si>
  <si>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</si>
  <si>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</si>
  <si>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</si>
  <si>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</si>
  <si>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</si>
  <si>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</si>
  <si>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</si>
  <si>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</si>
  <si>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</si>
  <si>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</si>
  <si>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</si>
  <si>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</si>
  <si>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</si>
  <si>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</si>
  <si>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</si>
  <si>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</si>
  <si>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</si>
  <si>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</si>
  <si>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</si>
  <si>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</si>
  <si>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</si>
  <si>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</si>
  <si>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</si>
  <si>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</si>
  <si>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</si>
  <si>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</si>
  <si>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</si>
  <si>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</si>
  <si>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</si>
  <si>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</si>
  <si>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</si>
  <si>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</si>
  <si>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</si>
  <si>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</si>
  <si>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</si>
  <si>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</si>
  <si>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</si>
  <si>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</si>
  <si>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</si>
  <si>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</si>
  <si>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</si>
  <si>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</si>
  <si>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</si>
  <si>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</si>
  <si>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</si>
  <si>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</si>
  <si>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</si>
  <si>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</si>
  <si>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</si>
  <si>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</si>
  <si>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</si>
  <si>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</si>
  <si>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</si>
  <si>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</si>
  <si>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</si>
  <si>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</si>
  <si>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</si>
  <si>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</si>
  <si>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</si>
  <si>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</si>
  <si>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</si>
  <si>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</si>
  <si>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</si>
  <si>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</si>
  <si>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</si>
  <si>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</si>
  <si>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</si>
  <si>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</si>
  <si>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</si>
  <si>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</si>
  <si>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</si>
  <si>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</si>
  <si>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</si>
  <si>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</si>
  <si>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</si>
  <si>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</si>
  <si>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</si>
  <si>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</si>
  <si>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</si>
  <si>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</si>
  <si>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</si>
  <si>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</si>
  <si>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</si>
  <si>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</si>
  <si>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</si>
  <si>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</si>
  <si>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</si>
  <si>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</si>
  <si>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</si>
  <si>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</si>
  <si>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</si>
  <si>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</si>
  <si>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</si>
  <si>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</si>
  <si>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</si>
  <si>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</si>
  <si>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</si>
  <si>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</si>
  <si>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</si>
  <si>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</si>
  <si>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</si>
  <si>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</si>
  <si>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</si>
  <si>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</si>
  <si>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</si>
  <si>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</si>
  <si>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</si>
  <si>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</si>
  <si>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</si>
  <si>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</si>
  <si>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</si>
  <si>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</si>
  <si>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</si>
  <si>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</si>
  <si>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</si>
  <si>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</si>
  <si>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</si>
  <si>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</si>
  <si>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</si>
  <si>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</si>
  <si>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</si>
  <si>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</si>
  <si>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</si>
  <si>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</si>
  <si>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</si>
  <si>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</si>
  <si>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</si>
  <si>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</si>
  <si>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</si>
  <si>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</si>
  <si>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</si>
  <si>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</si>
  <si>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</si>
  <si>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</si>
  <si>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</si>
  <si>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</si>
  <si>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</si>
  <si>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</si>
  <si>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</si>
  <si>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</si>
  <si>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</si>
  <si>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</si>
  <si>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</si>
  <si>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</si>
  <si>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</si>
  <si>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</si>
  <si>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</si>
  <si>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</si>
  <si>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</si>
  <si>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</si>
  <si>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</si>
  <si>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</si>
  <si>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</si>
  <si>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</si>
  <si>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</si>
  <si>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</si>
  <si>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</si>
  <si>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</si>
  <si>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</si>
  <si>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</si>
  <si>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</si>
  <si>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</si>
  <si>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</si>
  <si>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</si>
  <si>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</si>
  <si>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</si>
  <si>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</si>
  <si>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</si>
  <si>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</si>
  <si>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</si>
  <si>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</si>
  <si>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</si>
  <si>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</si>
  <si>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</si>
  <si>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</si>
  <si>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</si>
  <si>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</si>
  <si>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</si>
  <si>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</si>
  <si>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</si>
  <si>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</si>
  <si>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</si>
  <si>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</si>
  <si>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</si>
  <si>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</si>
  <si>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</si>
  <si>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</si>
  <si>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</si>
  <si>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</si>
  <si>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</si>
  <si>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</si>
  <si>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</si>
  <si>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</si>
  <si>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</si>
  <si>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</si>
  <si>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</si>
  <si>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</si>
  <si>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</si>
  <si>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</si>
  <si>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</si>
  <si>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</si>
  <si>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</si>
  <si>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</si>
  <si>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</si>
  <si>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</si>
  <si>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</si>
  <si>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</si>
  <si>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</si>
  <si>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</si>
  <si>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</si>
  <si>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</si>
  <si>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</si>
  <si>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</si>
  <si>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</si>
  <si>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</si>
  <si>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</si>
  <si>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</si>
  <si>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</si>
  <si>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</si>
  <si>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</si>
  <si>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</si>
  <si>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</si>
  <si>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</si>
  <si>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</si>
  <si>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</si>
  <si>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</si>
  <si>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</si>
  <si>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</si>
  <si>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</si>
  <si>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</si>
  <si>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</si>
  <si>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</si>
  <si>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</si>
  <si>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</si>
  <si>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</si>
  <si>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</si>
  <si>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</si>
  <si>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</si>
  <si>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</si>
  <si>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</si>
  <si>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</si>
  <si>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</si>
  <si>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</si>
  <si>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</si>
  <si>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</si>
  <si>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</si>
  <si>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</si>
  <si>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</si>
  <si>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</si>
  <si>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</si>
  <si>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</si>
  <si>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</si>
  <si>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</si>
  <si>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</si>
  <si>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</si>
  <si>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</si>
  <si>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</si>
  <si>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</si>
  <si>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</si>
  <si>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</si>
  <si>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</si>
  <si>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</si>
  <si>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</si>
  <si>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</si>
  <si>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</si>
  <si>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</si>
  <si>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</si>
  <si>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</si>
  <si>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</si>
  <si>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</si>
  <si>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</si>
  <si>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</si>
  <si>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</si>
  <si>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</si>
  <si>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</si>
  <si>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</si>
  <si>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</si>
  <si>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</si>
  <si>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</si>
  <si>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</si>
  <si>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</si>
  <si>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</si>
  <si>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</si>
  <si>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</si>
  <si>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</si>
  <si>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</si>
  <si>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</si>
  <si>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</si>
  <si>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</si>
  <si>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</si>
  <si>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</si>
  <si>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</si>
  <si>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</si>
  <si>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</si>
  <si>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</si>
  <si>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</si>
  <si>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</si>
  <si>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</si>
  <si>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</si>
  <si>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</si>
  <si>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</si>
  <si>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</si>
  <si>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</si>
  <si>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</si>
  <si>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</si>
  <si>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</si>
  <si>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</si>
  <si>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</si>
  <si>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</si>
  <si>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</si>
  <si>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</si>
  <si>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</si>
  <si>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</si>
  <si>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</si>
  <si>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</si>
  <si>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</si>
  <si>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</si>
  <si>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</si>
  <si>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</si>
  <si>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</si>
  <si>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</si>
  <si>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</si>
  <si>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</si>
  <si>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</si>
  <si>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</si>
  <si>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</si>
  <si>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</si>
  <si>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</si>
  <si>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</si>
  <si>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</si>
  <si>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</si>
  <si>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</si>
  <si>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</si>
  <si>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</si>
  <si>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</si>
  <si>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</si>
  <si>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</si>
  <si>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</si>
  <si>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</si>
  <si>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</si>
  <si>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</si>
  <si>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</si>
  <si>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</si>
  <si>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</si>
  <si>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</si>
  <si>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</si>
  <si>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</si>
  <si>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</si>
  <si>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</si>
  <si>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</si>
  <si>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</si>
  <si>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</si>
  <si>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</si>
  <si>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</si>
  <si>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</si>
  <si>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</si>
  <si>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</si>
  <si>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</si>
  <si>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</si>
  <si>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</si>
  <si>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</si>
  <si>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</si>
  <si>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</si>
  <si>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</si>
  <si>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</si>
  <si>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</si>
  <si>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</si>
  <si>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</si>
  <si>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</si>
  <si>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</si>
  <si>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</si>
  <si>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</si>
  <si>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</si>
  <si>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</si>
  <si>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</si>
  <si>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</si>
  <si>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</si>
  <si>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</si>
  <si>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</si>
  <si>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</si>
  <si>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</si>
  <si>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</si>
  <si>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</si>
  <si>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</si>
  <si>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</si>
  <si>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</si>
  <si>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</si>
  <si>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</si>
  <si>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</si>
  <si>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</si>
  <si>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</si>
  <si>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</si>
  <si>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</si>
  <si>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</si>
  <si>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</si>
  <si>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</si>
  <si>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</si>
  <si>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</si>
  <si>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</si>
  <si>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</si>
  <si>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</si>
  <si>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</si>
  <si>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</si>
  <si>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</si>
  <si>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</si>
  <si>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</si>
  <si>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</si>
  <si>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</si>
  <si>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</si>
  <si>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</si>
  <si>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</si>
  <si>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</si>
  <si>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</si>
  <si>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</si>
  <si>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</si>
  <si>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</si>
  <si>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</si>
  <si>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</si>
  <si>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</si>
  <si>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</si>
  <si>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</si>
  <si>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</si>
  <si>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</si>
  <si>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</si>
  <si>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</si>
  <si>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</si>
  <si>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</si>
  <si>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</si>
  <si>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</si>
  <si>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</si>
  <si>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</si>
  <si>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</si>
  <si>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</si>
  <si>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</si>
  <si>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</si>
  <si>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</si>
  <si>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</si>
  <si>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</si>
  <si>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</si>
  <si>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</si>
  <si>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</si>
  <si>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</si>
  <si>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</si>
  <si>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</si>
  <si>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</si>
  <si>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</si>
  <si>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</si>
  <si>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</si>
  <si>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</si>
  <si>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</si>
  <si>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</si>
  <si>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</si>
  <si>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</si>
  <si>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</si>
  <si>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</si>
  <si>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</si>
  <si>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</si>
  <si>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</si>
  <si>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</si>
  <si>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</si>
  <si>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</si>
  <si>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</si>
  <si>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</si>
  <si>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</si>
  <si>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</si>
  <si>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</si>
  <si>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</si>
  <si>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</si>
  <si>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</si>
  <si>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</si>
  <si>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</si>
  <si>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</si>
  <si>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</si>
  <si>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</si>
  <si>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</si>
  <si>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</si>
  <si>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</si>
  <si>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</si>
  <si>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</si>
  <si>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</si>
  <si>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</si>
  <si>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</si>
  <si>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</si>
  <si>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</si>
  <si>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</si>
  <si>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</si>
  <si>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</si>
  <si>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</si>
  <si>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</si>
  <si>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</si>
  <si>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</si>
  <si>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</si>
  <si>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</si>
  <si>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</si>
  <si>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</si>
  <si>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</si>
  <si>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</si>
  <si>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</si>
  <si>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</si>
  <si>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</si>
  <si>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</si>
  <si>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</si>
  <si>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</si>
  <si>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</si>
  <si>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</si>
  <si>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</si>
  <si>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</si>
  <si>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</si>
  <si>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</si>
  <si>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</si>
  <si>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</si>
  <si>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</si>
  <si>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</si>
  <si>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</si>
  <si>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</si>
  <si>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</si>
  <si>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</si>
  <si>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</si>
  <si>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</si>
  <si>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</si>
  <si>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</si>
  <si>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</si>
  <si>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</si>
  <si>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</si>
  <si>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</si>
  <si>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</si>
  <si>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</si>
  <si>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</si>
  <si>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</si>
  <si>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</si>
  <si>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</si>
  <si>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</si>
  <si>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</si>
  <si>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</si>
  <si>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</si>
  <si>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</si>
  <si>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</si>
  <si>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</si>
  <si>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</si>
  <si>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</si>
  <si>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</si>
  <si>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</si>
  <si>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</si>
  <si>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</si>
  <si>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</si>
  <si>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</si>
  <si>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</si>
  <si>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</si>
  <si>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</si>
  <si>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</si>
  <si>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</si>
  <si>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</si>
  <si>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</si>
  <si>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</si>
  <si>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</si>
  <si>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</si>
  <si>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</si>
  <si>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</si>
  <si>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</si>
  <si>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</si>
  <si>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</si>
  <si>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</si>
  <si>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</si>
  <si>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</si>
  <si>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</si>
  <si>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</si>
  <si>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</si>
  <si>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</si>
  <si>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</si>
  <si>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</si>
  <si>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</si>
  <si>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</si>
  <si>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</si>
  <si>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</si>
  <si>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</si>
  <si>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</si>
  <si>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</si>
  <si>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</si>
  <si>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</si>
  <si>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</si>
  <si>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</si>
  <si>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</si>
  <si>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</si>
  <si>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</si>
  <si>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</si>
  <si>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</si>
  <si>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</si>
  <si>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</si>
  <si>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</si>
  <si>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</si>
  <si>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</si>
  <si>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</si>
  <si>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</si>
  <si>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</si>
  <si>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</si>
  <si>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</si>
  <si>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</si>
  <si>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</si>
  <si>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</si>
  <si>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</si>
  <si>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</si>
  <si>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</si>
  <si>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</si>
  <si>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</si>
  <si>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</si>
  <si>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</si>
  <si>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</si>
  <si>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</si>
  <si>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</si>
  <si>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</si>
  <si>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</si>
  <si>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</si>
  <si>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</si>
  <si>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</si>
  <si>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</si>
  <si>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</si>
  <si>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</si>
  <si>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</si>
  <si>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</si>
  <si>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</si>
  <si>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</si>
  <si>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</si>
  <si>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</si>
  <si>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</si>
  <si>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</si>
  <si>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</si>
  <si>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</si>
  <si>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</si>
  <si>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</si>
  <si>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</si>
  <si>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</si>
  <si>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</si>
  <si>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</si>
  <si>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</si>
  <si>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</si>
  <si>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</si>
  <si>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</si>
  <si>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</si>
  <si>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</si>
  <si>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</si>
  <si>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</si>
  <si>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</si>
  <si>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</si>
  <si>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</si>
  <si>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</si>
  <si>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</si>
  <si>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</si>
  <si>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</si>
  <si>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</si>
  <si>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</si>
  <si>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</si>
  <si>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</si>
  <si>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</si>
  <si>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</si>
  <si>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</si>
  <si>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</si>
  <si>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</si>
  <si>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</si>
  <si>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</si>
  <si>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</si>
  <si>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</si>
  <si>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</si>
  <si>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</si>
  <si>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</si>
  <si>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</si>
  <si>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</si>
  <si>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</si>
  <si>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</si>
  <si>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</si>
  <si>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</si>
  <si>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</si>
  <si>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</si>
  <si>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</si>
  <si>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</si>
  <si>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</si>
  <si>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</si>
  <si>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</si>
  <si>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</si>
  <si>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</si>
  <si>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</si>
  <si>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</si>
  <si>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</si>
  <si>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</si>
  <si>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</si>
  <si>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</si>
  <si>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</si>
  <si>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</si>
  <si>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</si>
  <si>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</si>
  <si>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</si>
  <si>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</si>
  <si>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</si>
  <si>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</si>
  <si>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</si>
  <si>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</si>
  <si>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</si>
  <si>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</si>
  <si>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</si>
  <si>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</si>
  <si>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</si>
  <si>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</si>
  <si>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</si>
  <si>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</si>
  <si>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</si>
  <si>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</si>
  <si>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</si>
  <si>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</si>
  <si>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</si>
  <si>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</si>
  <si>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</si>
  <si>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</si>
  <si>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</si>
  <si>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</si>
  <si>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</si>
  <si>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</si>
  <si>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</si>
  <si>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</si>
  <si>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</si>
  <si>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</si>
  <si>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</si>
  <si>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</si>
  <si>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</si>
  <si>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</si>
  <si>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</si>
  <si>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</si>
  <si>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</si>
  <si>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</si>
  <si>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</si>
  <si>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</si>
  <si>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</si>
  <si>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</si>
  <si>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</si>
  <si>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</si>
  <si>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</si>
  <si>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</si>
  <si>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</si>
  <si>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</si>
  <si>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</si>
  <si>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</si>
  <si>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</si>
  <si>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</si>
  <si>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</si>
  <si>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</si>
  <si>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</si>
  <si>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</si>
  <si>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</si>
  <si>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</si>
  <si>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</si>
  <si>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</si>
  <si>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</si>
  <si>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</si>
  <si>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</si>
  <si>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</si>
  <si>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</si>
  <si>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</si>
  <si>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</si>
  <si>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</si>
  <si>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</si>
  <si>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</si>
  <si>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</si>
  <si>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</si>
  <si>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</si>
  <si>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</si>
  <si>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</si>
  <si>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</si>
  <si>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</si>
  <si>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</si>
  <si>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</si>
  <si>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</si>
  <si>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</si>
  <si>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</si>
  <si>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</si>
  <si>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</si>
  <si>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</si>
  <si>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</si>
  <si>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</si>
  <si>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</si>
  <si>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</si>
  <si>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</si>
  <si>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</si>
  <si>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</si>
  <si>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</si>
  <si>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</si>
  <si>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</si>
  <si>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</si>
  <si>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</si>
  <si>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</si>
  <si>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</si>
  <si>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</si>
  <si>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</si>
  <si>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</si>
  <si>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</si>
  <si>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</si>
  <si>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</si>
  <si>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</si>
  <si>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</si>
  <si>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</si>
  <si>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</si>
  <si>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</si>
  <si>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</si>
  <si>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</si>
  <si>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</si>
  <si>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</si>
  <si>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</si>
  <si>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</si>
  <si>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</si>
  <si>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</si>
  <si>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</si>
  <si>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</si>
  <si>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</si>
  <si>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</si>
  <si>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</si>
  <si>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</si>
  <si>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</si>
  <si>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</si>
  <si>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</si>
  <si>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</si>
  <si>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</si>
  <si>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</si>
  <si>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</si>
  <si>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</si>
  <si>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</si>
  <si>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</si>
  <si>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</si>
  <si>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</si>
  <si>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</si>
  <si>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</si>
  <si>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</si>
  <si>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</si>
  <si>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</si>
  <si>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</si>
  <si>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</si>
  <si>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</si>
  <si>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</si>
  <si>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</si>
  <si>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</si>
  <si>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</si>
  <si>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</si>
  <si>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</si>
  <si>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</si>
  <si>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</si>
  <si>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</si>
  <si>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</si>
  <si>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</si>
  <si>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</si>
  <si>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</si>
  <si>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</si>
  <si>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</si>
  <si>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</si>
  <si>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</si>
  <si>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</si>
  <si>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</si>
  <si>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</si>
  <si>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</si>
  <si>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</si>
  <si>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</si>
  <si>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</si>
  <si>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</si>
  <si>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</si>
  <si>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</si>
  <si>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</si>
  <si>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</si>
  <si>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</si>
  <si>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</si>
  <si>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</si>
  <si>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</si>
  <si>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</si>
  <si>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</si>
  <si>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</si>
  <si>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</si>
  <si>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</si>
  <si>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</si>
  <si>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</si>
  <si>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</si>
  <si>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</si>
  <si>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</si>
  <si>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</si>
  <si>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</si>
  <si>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</si>
  <si>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</si>
  <si>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</si>
  <si>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</si>
  <si>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</si>
  <si>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</si>
  <si>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</si>
  <si>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</si>
  <si>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</si>
  <si>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</si>
  <si>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</si>
  <si>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</si>
  <si>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</si>
  <si>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</si>
  <si>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</si>
  <si>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</si>
  <si>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</si>
  <si>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</si>
  <si>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</si>
  <si>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</si>
  <si>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</si>
  <si>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</si>
  <si>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</si>
  <si>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</si>
  <si>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</si>
  <si>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</si>
  <si>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</si>
  <si>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</si>
  <si>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</si>
  <si>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</si>
  <si>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</si>
  <si>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</si>
  <si>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</si>
  <si>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</si>
  <si>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</si>
  <si>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</si>
  <si>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</si>
  <si>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</si>
  <si>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</si>
  <si>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</si>
  <si>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</si>
  <si>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</si>
  <si>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</si>
  <si>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</si>
  <si>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</si>
  <si>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</si>
  <si>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</si>
  <si>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</si>
  <si>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</si>
  <si>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</si>
  <si>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</si>
  <si>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</si>
  <si>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</si>
  <si>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</si>
  <si>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</si>
  <si>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</si>
  <si>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</si>
  <si>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</si>
  <si>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</si>
  <si>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</si>
  <si>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</si>
  <si>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</si>
  <si>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</si>
  <si>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</si>
  <si>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</si>
  <si>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</si>
  <si>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</si>
  <si>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</si>
  <si>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</si>
  <si>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</si>
  <si>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</si>
  <si>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</si>
  <si>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</si>
  <si>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</si>
  <si>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</si>
  <si>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</si>
  <si>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</si>
  <si>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</si>
  <si>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</si>
  <si>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</si>
  <si>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</si>
  <si>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</si>
  <si>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</si>
  <si>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</si>
  <si>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</si>
  <si>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</si>
  <si>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</si>
  <si>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</si>
  <si>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</si>
  <si>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</si>
  <si>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</si>
  <si>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</si>
  <si>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</si>
  <si>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</si>
  <si>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</si>
  <si>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</si>
  <si>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</si>
  <si>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</si>
  <si>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</si>
  <si>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</si>
  <si>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</si>
  <si>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</si>
  <si>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</si>
  <si>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</si>
  <si>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</si>
  <si>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</si>
  <si>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</si>
  <si>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</si>
  <si>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</si>
  <si>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</si>
  <si>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</si>
  <si>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</si>
  <si>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</si>
  <si>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</si>
  <si>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</si>
  <si>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</si>
  <si>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</si>
  <si>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</si>
  <si>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</si>
  <si>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</si>
  <si>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</si>
  <si>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</si>
  <si>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</si>
  <si>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</si>
  <si>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</si>
  <si>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</si>
  <si>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</si>
  <si>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</si>
  <si>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</si>
  <si>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</si>
  <si>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</si>
  <si>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</si>
  <si>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</si>
  <si>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</si>
  <si>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</si>
  <si>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</si>
  <si>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</si>
  <si>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</si>
  <si>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</si>
  <si>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</si>
  <si>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</si>
  <si>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</si>
  <si>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</si>
  <si>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</si>
  <si>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</si>
  <si>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</si>
  <si>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</si>
  <si>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</si>
  <si>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</si>
  <si>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</si>
  <si>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</si>
  <si>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</si>
  <si>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</si>
  <si>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</si>
  <si>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</si>
  <si>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</si>
  <si>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</si>
  <si>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</si>
  <si>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</si>
  <si>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</si>
  <si>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</si>
  <si>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</si>
  <si>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</si>
  <si>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</si>
  <si>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</si>
  <si>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</si>
  <si>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</si>
  <si>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</si>
  <si>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</si>
  <si>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</si>
  <si>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</si>
  <si>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</si>
  <si>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</si>
  <si>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</si>
  <si>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</si>
  <si>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</si>
  <si>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</si>
  <si>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</si>
  <si>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</si>
  <si>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</si>
  <si>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</si>
  <si>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</si>
  <si>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</si>
  <si>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</si>
  <si>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</si>
  <si>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</si>
  <si>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</si>
  <si>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</si>
  <si>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</si>
  <si>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</si>
  <si>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</si>
  <si>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</si>
  <si>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</si>
  <si>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</si>
  <si>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</si>
  <si>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</si>
  <si>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</si>
  <si>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</si>
  <si>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</si>
  <si>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</si>
  <si>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</si>
  <si>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</si>
  <si>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</si>
  <si>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</si>
  <si>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</si>
  <si>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</si>
  <si>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</si>
  <si>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</si>
  <si>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</si>
  <si>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</si>
  <si>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</si>
  <si>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</si>
  <si>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</si>
  <si>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</si>
  <si>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</si>
  <si>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</si>
  <si>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</si>
  <si>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</si>
  <si>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</si>
  <si>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</si>
  <si>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</si>
  <si>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</si>
  <si>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</si>
  <si>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</si>
  <si>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</si>
  <si>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</si>
  <si>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</si>
  <si>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</si>
  <si>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</si>
  <si>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</si>
  <si>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</si>
  <si>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</si>
  <si>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</si>
  <si>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</si>
  <si>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</si>
  <si>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</si>
  <si>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</si>
  <si>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</si>
  <si>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</si>
  <si>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</si>
  <si>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</si>
  <si>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</si>
  <si>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</si>
  <si>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</si>
  <si>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</si>
  <si>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</si>
  <si>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</si>
  <si>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</si>
  <si>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</si>
  <si>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</si>
  <si>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</si>
  <si>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</si>
  <si>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</si>
  <si>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</si>
  <si>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</si>
  <si>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</si>
  <si>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</si>
  <si>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</si>
  <si>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</si>
  <si>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</si>
  <si>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</si>
  <si>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</si>
  <si>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</si>
  <si>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</si>
  <si>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</si>
  <si>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</si>
  <si>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</si>
  <si>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</si>
  <si>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</si>
  <si>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</si>
  <si>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</si>
  <si>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</si>
  <si>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</si>
  <si>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</si>
  <si>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</si>
  <si>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</si>
  <si>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</si>
  <si>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</si>
  <si>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</si>
  <si>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</si>
  <si>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</si>
  <si>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</si>
  <si>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</si>
  <si>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</si>
  <si>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</si>
  <si>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</si>
  <si>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</si>
  <si>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</si>
  <si>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</si>
  <si>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</si>
  <si>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</si>
  <si>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</si>
  <si>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</si>
  <si>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</si>
  <si>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</si>
  <si>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</si>
  <si>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</si>
  <si>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</si>
  <si>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</si>
  <si>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</si>
  <si>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</si>
  <si>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</si>
  <si>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</si>
  <si>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</si>
  <si>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</si>
  <si>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</si>
  <si>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</si>
  <si>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</si>
  <si>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</si>
  <si>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</si>
  <si>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</si>
  <si>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</si>
  <si>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</si>
  <si>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</si>
  <si>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</si>
  <si>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</si>
  <si>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</si>
  <si>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</si>
  <si>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</si>
  <si>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</si>
  <si>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</si>
  <si>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</si>
  <si>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</si>
  <si>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</si>
  <si>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</si>
  <si>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</si>
  <si>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</si>
  <si>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</si>
  <si>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</si>
  <si>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</si>
  <si>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</si>
  <si>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</si>
  <si>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</si>
  <si>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</si>
  <si>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</si>
  <si>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</si>
  <si>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</si>
  <si>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</si>
  <si>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</si>
  <si>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</si>
  <si>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</si>
  <si>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</si>
  <si>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</si>
  <si>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</si>
  <si>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</si>
  <si>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</si>
  <si>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</si>
  <si>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</si>
  <si>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</si>
  <si>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</si>
  <si>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</si>
  <si>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</si>
  <si>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</si>
  <si>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</si>
  <si>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</si>
  <si>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</si>
  <si>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</si>
  <si>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</si>
  <si>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</si>
  <si>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</si>
  <si>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</si>
  <si>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</si>
  <si>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</si>
  <si>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</si>
  <si>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</si>
  <si>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</si>
  <si>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</si>
  <si>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</si>
  <si>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</si>
  <si>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</si>
  <si>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</si>
  <si>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</si>
  <si>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</si>
  <si>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</si>
  <si>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</si>
  <si>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</si>
  <si>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</si>
  <si>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</si>
  <si>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</si>
  <si>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</si>
  <si>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</si>
  <si>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</si>
  <si>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</si>
  <si>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</si>
  <si>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</si>
  <si>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</si>
  <si>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</si>
  <si>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</si>
  <si>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</si>
  <si>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</si>
  <si>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</si>
  <si>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</si>
  <si>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</si>
  <si>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</si>
  <si>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</si>
  <si>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</si>
  <si>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</si>
  <si>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</si>
  <si>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</si>
  <si>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</si>
  <si>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</si>
  <si>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</si>
  <si>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</si>
  <si>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</si>
  <si>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</si>
  <si>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</si>
  <si>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</si>
  <si>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</si>
  <si>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</si>
  <si>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</si>
  <si>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</si>
  <si>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</si>
  <si>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</si>
  <si>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</si>
  <si>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</si>
  <si>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</si>
  <si>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</si>
  <si>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</si>
  <si>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</si>
  <si>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</si>
  <si>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</si>
  <si>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</si>
  <si>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</si>
  <si>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</si>
  <si>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</si>
  <si>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</si>
  <si>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</si>
  <si>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</si>
  <si>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</si>
  <si>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</si>
  <si>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</si>
  <si>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</si>
  <si>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</si>
  <si>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</si>
  <si>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</si>
  <si>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</si>
  <si>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</si>
  <si>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</si>
  <si>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</si>
  <si>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</si>
  <si>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</si>
  <si>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</si>
  <si>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</si>
  <si>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</si>
  <si>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</si>
  <si>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</si>
  <si>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</si>
  <si>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</si>
  <si>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</si>
  <si>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</si>
  <si>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</si>
  <si>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</si>
  <si>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</si>
  <si>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</si>
  <si>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</si>
  <si>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</si>
  <si>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</si>
  <si>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</si>
  <si>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</si>
  <si>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</si>
  <si>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</si>
  <si>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</si>
  <si>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</si>
  <si>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</si>
  <si>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</si>
  <si>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</si>
  <si>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</si>
  <si>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</si>
  <si>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</si>
  <si>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</si>
  <si>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</si>
  <si>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</si>
  <si>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</si>
  <si>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</si>
  <si>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</si>
  <si>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</si>
  <si>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</si>
  <si>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</si>
  <si>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</si>
  <si>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</si>
  <si>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</si>
  <si>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</si>
  <si>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</si>
  <si>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</si>
  <si>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</si>
  <si>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</si>
  <si>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</si>
  <si>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</si>
  <si>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</si>
  <si>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</si>
  <si>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</si>
  <si>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</si>
  <si>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</si>
  <si>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</si>
  <si>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</si>
  <si>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</si>
  <si>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</si>
  <si>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</si>
  <si>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</si>
  <si>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</si>
  <si>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</si>
  <si>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</si>
  <si>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</si>
  <si>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</si>
  <si>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</si>
  <si>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</si>
  <si>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</si>
  <si>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</si>
  <si>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</si>
  <si>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</si>
  <si>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</si>
  <si>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</si>
  <si>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</si>
  <si>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</si>
  <si>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</si>
  <si>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</si>
  <si>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</si>
  <si>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</si>
  <si>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</si>
  <si>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</si>
  <si>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</si>
  <si>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</si>
  <si>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</si>
  <si>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</si>
  <si>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</si>
  <si>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</si>
  <si>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</si>
  <si>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</si>
  <si>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</si>
  <si>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</si>
  <si>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</si>
  <si>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</si>
  <si>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</si>
  <si>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</si>
  <si>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</si>
  <si>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</si>
  <si>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</si>
  <si>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</si>
  <si>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</si>
  <si>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</si>
  <si>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</si>
  <si>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</si>
  <si>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</si>
  <si>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</si>
  <si>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</si>
  <si>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</si>
  <si>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</si>
  <si>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</si>
  <si>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</si>
  <si>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</si>
  <si>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</si>
  <si>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</si>
  <si>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</si>
  <si>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</si>
  <si>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</si>
  <si>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</si>
  <si>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</si>
  <si>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</si>
  <si>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</si>
  <si>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</si>
  <si>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</si>
  <si>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</si>
  <si>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</si>
  <si>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</si>
  <si>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</si>
  <si>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</si>
  <si>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</si>
  <si>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</si>
  <si>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</si>
  <si>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</si>
  <si>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</si>
  <si>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</si>
  <si>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</si>
  <si>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</si>
  <si>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</si>
  <si>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</si>
  <si>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</si>
  <si>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</si>
  <si>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</si>
  <si>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</si>
  <si>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</si>
  <si>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</si>
  <si>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</si>
  <si>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</si>
  <si>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</si>
  <si>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</si>
  <si>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</si>
  <si>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</si>
  <si>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</si>
  <si>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</si>
  <si>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</si>
  <si>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</si>
  <si>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</si>
  <si>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</si>
  <si>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</si>
  <si>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</si>
  <si>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</si>
  <si>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</si>
  <si>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</si>
  <si>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</si>
  <si>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</si>
  <si>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</si>
  <si>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</si>
  <si>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</si>
  <si>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</si>
  <si>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</si>
  <si>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</si>
  <si>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</si>
  <si>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</si>
  <si>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</si>
  <si>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</si>
  <si>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</si>
  <si>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</si>
  <si>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</si>
  <si>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</si>
  <si>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</si>
  <si>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</si>
  <si>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</si>
  <si>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</si>
  <si>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</si>
  <si>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</si>
  <si>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</si>
  <si>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</si>
  <si>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</si>
  <si>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</si>
  <si>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</si>
  <si>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</si>
  <si>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</si>
  <si>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</si>
  <si>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</si>
  <si>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</si>
  <si>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</si>
  <si>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</si>
  <si>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</si>
  <si>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</si>
  <si>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</si>
  <si>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</si>
  <si>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</si>
  <si>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</si>
  <si>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</si>
  <si>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</si>
  <si>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</si>
  <si>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</si>
  <si>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</si>
  <si>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</si>
  <si>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</si>
  <si>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</si>
  <si>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</si>
  <si>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</si>
  <si>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</si>
  <si>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</si>
  <si>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</si>
  <si>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</si>
  <si>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</si>
  <si>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</si>
  <si>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</si>
  <si>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</si>
  <si>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</si>
  <si>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</si>
  <si>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</si>
  <si>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</si>
  <si>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</si>
  <si>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</si>
  <si>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</si>
  <si>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</si>
  <si>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</si>
  <si>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</si>
  <si>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</si>
  <si>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</si>
  <si>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</si>
  <si>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</si>
  <si>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</si>
  <si>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</si>
  <si>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</si>
  <si>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</si>
  <si>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</si>
  <si>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</si>
  <si>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</si>
  <si>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</si>
  <si>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</si>
  <si>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</si>
  <si>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</si>
  <si>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</si>
  <si>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</si>
  <si>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</si>
  <si>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</si>
  <si>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</si>
  <si>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</si>
  <si>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</si>
  <si>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</si>
  <si>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</si>
  <si>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</si>
  <si>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</si>
  <si>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</si>
  <si>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</si>
  <si>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</si>
  <si>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</si>
  <si>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</si>
  <si>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</si>
  <si>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</si>
  <si>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</si>
  <si>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</si>
  <si>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</si>
  <si>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</si>
  <si>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</si>
  <si>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</si>
  <si>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</si>
  <si>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</si>
  <si>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</si>
  <si>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</si>
  <si>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</si>
  <si>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</si>
  <si>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</si>
  <si>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</si>
  <si>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</si>
  <si>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</si>
  <si>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</si>
  <si>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</si>
  <si>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</si>
  <si>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</si>
  <si>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</si>
  <si>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</si>
  <si>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</si>
  <si>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</si>
  <si>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</si>
  <si>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</si>
  <si>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</si>
  <si>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</si>
  <si>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</si>
  <si>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</si>
  <si>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</si>
  <si>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</si>
  <si>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</si>
  <si>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</si>
  <si>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</si>
  <si>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</si>
  <si>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</si>
  <si>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</si>
  <si>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</si>
  <si>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</si>
  <si>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</si>
  <si>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</si>
  <si>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</si>
  <si>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</si>
  <si>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</si>
  <si>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</si>
  <si>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</si>
  <si>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</si>
  <si>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</si>
  <si>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</si>
  <si>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</si>
  <si>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</si>
  <si>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</si>
  <si>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</si>
  <si>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</si>
  <si>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</si>
  <si>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</si>
  <si>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</si>
  <si>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</si>
  <si>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</si>
  <si>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</si>
  <si>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</si>
  <si>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</si>
  <si>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</si>
  <si>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</si>
  <si>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</si>
  <si>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</si>
  <si>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</si>
  <si>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</si>
  <si>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</si>
  <si>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</si>
  <si>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</si>
  <si>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</si>
  <si>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</si>
  <si>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</si>
  <si>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</si>
  <si>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</si>
  <si>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</si>
  <si>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</si>
  <si>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</si>
  <si>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</si>
  <si>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</si>
  <si>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</si>
  <si>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</si>
  <si>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</si>
  <si>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</si>
  <si>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</si>
  <si>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</si>
  <si>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</si>
  <si>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</si>
  <si>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</si>
  <si>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</si>
  <si>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</si>
  <si>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</si>
  <si>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</si>
  <si>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</si>
  <si>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</si>
  <si>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</si>
  <si>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</si>
  <si>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</si>
  <si>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</si>
  <si>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</si>
  <si>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</si>
  <si>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</si>
  <si>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</si>
  <si>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</si>
  <si>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</si>
  <si>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</si>
  <si>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</si>
  <si>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</si>
  <si>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</si>
  <si>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</si>
  <si>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</si>
  <si>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</si>
  <si>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</si>
  <si>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</si>
  <si>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</si>
  <si>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</si>
  <si>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</si>
  <si>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</si>
  <si>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</si>
  <si>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</si>
  <si>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</si>
  <si>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</si>
  <si>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</si>
  <si>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</si>
  <si>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</si>
  <si>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</si>
  <si>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</si>
  <si>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</si>
  <si>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</si>
  <si>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</si>
  <si>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</si>
  <si>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</si>
  <si>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</si>
  <si>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</si>
  <si>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</si>
  <si>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</si>
  <si>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</si>
  <si>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</si>
  <si>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</si>
  <si>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</si>
  <si>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</si>
  <si>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</si>
  <si>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</si>
  <si>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</si>
  <si>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</si>
  <si>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</si>
  <si>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</si>
  <si>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</si>
  <si>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</si>
  <si>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</si>
  <si>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</si>
  <si>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</si>
  <si>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</si>
  <si>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</si>
  <si>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</si>
  <si>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</si>
  <si>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</si>
  <si>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</si>
  <si>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</si>
  <si>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</si>
  <si>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</si>
  <si>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</si>
  <si>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</si>
  <si>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</si>
  <si>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</si>
  <si>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</si>
  <si>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</si>
  <si>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</si>
  <si>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</si>
  <si>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</si>
  <si>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</si>
  <si>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</si>
  <si>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</si>
  <si>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</si>
  <si>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</si>
  <si>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</si>
  <si>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</si>
  <si>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</si>
  <si>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</si>
  <si>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</si>
  <si>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</si>
  <si>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</si>
  <si>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</si>
  <si>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</si>
  <si>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</si>
  <si>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</si>
  <si>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</si>
  <si>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</si>
  <si>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</si>
  <si>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</si>
  <si>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</si>
  <si>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</si>
  <si>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</si>
  <si>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</si>
  <si>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</si>
  <si>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</si>
  <si>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</si>
  <si>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</si>
  <si>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</si>
  <si>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</si>
  <si>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</si>
  <si>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</si>
  <si>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</si>
  <si>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</si>
  <si>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</si>
  <si>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</si>
  <si>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</si>
  <si>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</si>
  <si>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</si>
  <si>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</si>
  <si>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</si>
  <si>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</si>
  <si>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</si>
  <si>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</si>
  <si>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</si>
  <si>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</si>
  <si>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</si>
  <si>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</si>
  <si>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</si>
  <si>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</si>
  <si>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</si>
  <si>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</si>
  <si>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</si>
  <si>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</si>
  <si>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</si>
  <si>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</si>
  <si>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</si>
  <si>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</si>
  <si>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</si>
  <si>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</si>
  <si>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</si>
  <si>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</si>
  <si>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</si>
  <si>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</si>
  <si>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</si>
  <si>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</si>
  <si>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</si>
  <si>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</si>
  <si>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</si>
  <si>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</si>
  <si>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</si>
  <si>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</si>
  <si>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</si>
  <si>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</si>
  <si>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</si>
  <si>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</si>
  <si>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</si>
  <si>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</si>
  <si>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</si>
  <si>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</si>
  <si>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</si>
  <si>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</si>
  <si>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</si>
  <si>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</si>
  <si>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</si>
  <si>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</si>
  <si>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</si>
  <si>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</si>
  <si>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</si>
  <si>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</si>
  <si>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</si>
  <si>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</si>
  <si>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</si>
  <si>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</si>
  <si>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</si>
  <si>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</si>
  <si>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</si>
  <si>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</si>
  <si>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</si>
  <si>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</si>
  <si>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</si>
  <si>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</si>
  <si>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</si>
  <si>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</si>
  <si>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</si>
  <si>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</si>
  <si>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</si>
  <si>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</si>
  <si>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</si>
  <si>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</si>
  <si>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</si>
  <si>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</si>
  <si>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</si>
  <si>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</si>
  <si>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</si>
  <si>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</si>
  <si>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</si>
  <si>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</si>
  <si>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</si>
  <si>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</si>
  <si>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</si>
  <si>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</si>
  <si>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</si>
  <si>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</si>
  <si>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</si>
  <si>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</si>
  <si>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</si>
  <si>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</si>
  <si>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</si>
  <si>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</si>
  <si>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</si>
  <si>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</si>
  <si>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</si>
  <si>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</si>
  <si>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</si>
  <si>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</si>
  <si>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</si>
  <si>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</si>
  <si>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</si>
  <si>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</si>
  <si>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</si>
  <si>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</si>
  <si>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</si>
  <si>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</si>
  <si>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</si>
  <si>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</si>
  <si>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</si>
  <si>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</si>
  <si>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</si>
  <si>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</si>
  <si>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</si>
  <si>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</si>
  <si>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</si>
  <si>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</si>
  <si>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</si>
  <si>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</si>
  <si>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</si>
  <si>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</si>
  <si>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</si>
  <si>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</si>
  <si>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</si>
  <si>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</si>
  <si>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</si>
  <si>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</si>
  <si>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</si>
  <si>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</si>
  <si>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</si>
  <si>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</si>
  <si>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</si>
  <si>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</si>
  <si>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</si>
  <si>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</si>
  <si>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</si>
  <si>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</si>
  <si>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</si>
  <si>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</si>
  <si>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</si>
  <si>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</si>
  <si>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</si>
  <si>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</si>
  <si>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</si>
  <si>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</si>
  <si>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</si>
  <si>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</si>
  <si>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</si>
  <si>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</si>
  <si>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</si>
  <si>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</si>
  <si>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</si>
  <si>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</si>
  <si>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</si>
  <si>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</si>
  <si>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</si>
  <si>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</si>
  <si>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</si>
  <si>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</si>
  <si>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</si>
  <si>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</si>
  <si>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</si>
  <si>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</si>
  <si>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</si>
  <si>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</si>
  <si>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</si>
  <si>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</si>
  <si>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</si>
  <si>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</si>
  <si>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</si>
  <si>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</si>
  <si>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</si>
  <si>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</si>
  <si>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</si>
  <si>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</si>
  <si>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</si>
  <si>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</si>
  <si>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</si>
  <si>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</si>
  <si>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</si>
  <si>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</si>
  <si>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</si>
  <si>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</si>
  <si>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</si>
  <si>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</si>
  <si>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</si>
  <si>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</si>
  <si>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</si>
  <si>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</si>
  <si>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</si>
  <si>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</si>
  <si>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</si>
  <si>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</si>
  <si>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</si>
  <si>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</si>
  <si>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</si>
  <si>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</si>
  <si>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</si>
  <si>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</si>
  <si>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</si>
  <si>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</si>
  <si>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</si>
  <si>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</si>
  <si>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</si>
  <si>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</si>
  <si>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</si>
  <si>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</si>
  <si>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</si>
  <si>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</si>
  <si>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</si>
  <si>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</si>
  <si>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</si>
  <si>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</si>
  <si>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</si>
  <si>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</si>
  <si>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</si>
  <si>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</si>
  <si>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</si>
  <si>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</si>
  <si>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</si>
  <si>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</si>
  <si>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</si>
  <si>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</si>
  <si>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</si>
  <si>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</si>
  <si>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</si>
  <si>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</si>
  <si>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</si>
  <si>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</si>
  <si>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</si>
  <si>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</si>
  <si>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</si>
  <si>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</si>
  <si>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</si>
  <si>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</si>
  <si>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</si>
  <si>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</si>
  <si>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</si>
  <si>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</si>
  <si>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</si>
  <si>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</si>
  <si>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</si>
  <si>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</si>
  <si>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</si>
  <si>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</si>
  <si>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</si>
  <si>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</si>
  <si>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</si>
  <si>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</si>
  <si>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</si>
  <si>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</si>
  <si>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</si>
  <si>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</si>
  <si>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</si>
  <si>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</si>
  <si>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</si>
  <si>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</si>
  <si>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</si>
  <si>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</si>
  <si>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</si>
  <si>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</si>
  <si>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</si>
  <si>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</si>
  <si>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</si>
  <si>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</si>
  <si>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</si>
  <si>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</si>
  <si>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</si>
  <si>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</si>
  <si>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</si>
  <si>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</si>
  <si>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</si>
  <si>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</si>
  <si>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</si>
  <si>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</si>
  <si>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</si>
  <si>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</si>
  <si>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</si>
  <si>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</si>
  <si>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</si>
  <si>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</si>
  <si>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</si>
  <si>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</si>
  <si>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</si>
  <si>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</si>
  <si>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</si>
  <si>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</si>
  <si>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</si>
  <si>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</si>
  <si>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</si>
  <si>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</si>
  <si>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</si>
  <si>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</si>
  <si>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</si>
  <si>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</si>
  <si>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</si>
  <si>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</si>
  <si>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</si>
  <si>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</si>
  <si>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</si>
  <si>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</si>
  <si>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</si>
  <si>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</si>
  <si>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</si>
  <si>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</si>
  <si>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</si>
  <si>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</si>
  <si>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</si>
  <si>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</si>
  <si>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</si>
  <si>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</si>
  <si>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</si>
  <si>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</si>
  <si>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</si>
  <si>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</si>
  <si>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</si>
  <si>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</si>
  <si>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</si>
  <si>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</si>
  <si>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</si>
  <si>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</si>
  <si>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</si>
  <si>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</si>
  <si>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</si>
  <si>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</si>
  <si>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</si>
  <si>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</si>
  <si>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</si>
  <si>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</si>
  <si>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</si>
  <si>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</si>
  <si>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</si>
  <si>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</si>
  <si>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</si>
  <si>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</si>
  <si>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</si>
  <si>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</si>
  <si>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</si>
  <si>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</si>
  <si>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</si>
  <si>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</si>
  <si>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</si>
  <si>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</si>
  <si>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</si>
  <si>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</si>
  <si>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</si>
  <si>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</si>
  <si>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</si>
  <si>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</si>
  <si>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</si>
  <si>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</si>
  <si>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</si>
  <si>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</si>
  <si>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</si>
  <si>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</si>
  <si>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</si>
  <si>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</si>
  <si>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</si>
  <si>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</si>
  <si>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</si>
  <si>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</si>
  <si>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</si>
  <si>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</si>
  <si>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</si>
  <si>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</si>
  <si>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</si>
  <si>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</si>
  <si>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</si>
  <si>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</si>
  <si>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</si>
  <si>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</si>
  <si>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</si>
  <si>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</si>
  <si>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</si>
  <si>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</si>
  <si>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</si>
  <si>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</si>
  <si>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</si>
  <si>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</si>
  <si>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</si>
  <si>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</si>
  <si>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</si>
  <si>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</si>
  <si>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</si>
  <si>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</si>
  <si>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</si>
  <si>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</si>
  <si>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</si>
  <si>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</si>
  <si>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</si>
  <si>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</si>
  <si>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</si>
  <si>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</si>
  <si>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</si>
  <si>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</si>
  <si>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</si>
  <si>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</si>
  <si>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</si>
  <si>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</si>
  <si>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</si>
  <si>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</si>
  <si>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</si>
  <si>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</si>
  <si>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</si>
  <si>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</si>
  <si>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</si>
  <si>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</si>
  <si>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</si>
  <si>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</si>
  <si>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</si>
  <si>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</si>
  <si>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</si>
  <si>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</si>
  <si>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</si>
  <si>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</si>
  <si>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</si>
  <si>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</si>
  <si>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</si>
  <si>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</si>
  <si>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</si>
  <si>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</si>
  <si>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</si>
  <si>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</si>
  <si>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</si>
  <si>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</si>
  <si>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</si>
  <si>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</si>
  <si>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</si>
  <si>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</si>
  <si>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</si>
  <si>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</si>
  <si>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</si>
  <si>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</si>
  <si>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</si>
  <si>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</si>
  <si>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</si>
  <si>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</si>
  <si>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</si>
  <si>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</si>
  <si>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</si>
  <si>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</si>
  <si>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</si>
  <si>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</si>
  <si>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</si>
  <si>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</si>
  <si>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</si>
  <si>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</si>
  <si>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</si>
  <si>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</si>
  <si>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</si>
  <si>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</si>
  <si>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</si>
  <si>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</si>
  <si>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</si>
  <si>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</si>
  <si>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</si>
  <si>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</si>
  <si>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</si>
  <si>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</si>
  <si>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</si>
  <si>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</si>
  <si>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</si>
  <si>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</si>
  <si>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</si>
  <si>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</si>
  <si>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</si>
  <si>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</si>
  <si>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</si>
  <si>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</si>
  <si>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</si>
  <si>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</si>
  <si>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</si>
  <si>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</si>
  <si>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</si>
  <si>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</si>
  <si>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</si>
  <si>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</si>
  <si>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</si>
  <si>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</si>
  <si>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</si>
  <si>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</si>
  <si>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</si>
  <si>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</si>
  <si>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</si>
  <si>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</si>
  <si>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</si>
  <si>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</si>
  <si>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</si>
  <si>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</si>
  <si>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</si>
  <si>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</si>
  <si>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</si>
  <si>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</si>
  <si>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</si>
  <si>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</si>
  <si>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</si>
  <si>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</si>
  <si>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</si>
  <si>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</si>
  <si>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</si>
  <si>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</si>
  <si>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</si>
  <si>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</si>
  <si>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</si>
  <si>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</si>
  <si>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</si>
  <si>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</si>
  <si>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</si>
  <si>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</si>
  <si>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</si>
  <si>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</si>
  <si>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</si>
  <si>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</si>
  <si>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</si>
  <si>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</si>
  <si>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</si>
  <si>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</si>
  <si>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</si>
  <si>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</si>
  <si>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</si>
  <si>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</si>
  <si>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</si>
  <si>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</si>
  <si>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</si>
  <si>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</si>
  <si>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</si>
  <si>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</si>
  <si>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</si>
  <si>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</si>
  <si>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</si>
  <si>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</si>
  <si>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</si>
  <si>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</si>
  <si>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</si>
  <si>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</si>
  <si>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</si>
  <si>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</si>
  <si>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</si>
  <si>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</si>
  <si>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</si>
  <si>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</si>
  <si>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</si>
  <si>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</si>
  <si>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</si>
  <si>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</si>
  <si>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</si>
  <si>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</si>
  <si>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</si>
  <si>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</si>
  <si>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</si>
  <si>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</si>
  <si>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</si>
  <si>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</si>
  <si>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</si>
  <si>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</si>
  <si>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</si>
  <si>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</si>
  <si>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</si>
  <si>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</si>
  <si>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</si>
  <si>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</si>
  <si>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</si>
  <si>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</si>
  <si>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</si>
  <si>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</si>
  <si>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</si>
  <si>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</si>
  <si>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</si>
  <si>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</si>
  <si>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</si>
  <si>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</si>
  <si>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</si>
  <si>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</si>
  <si>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</si>
  <si>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</si>
  <si>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</si>
  <si>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</si>
  <si>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</si>
  <si>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</si>
  <si>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</si>
  <si>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</si>
  <si>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</si>
  <si>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</si>
  <si>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</si>
  <si>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</si>
  <si>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</si>
  <si>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</si>
  <si>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</si>
  <si>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</si>
  <si>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</si>
  <si>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</si>
  <si>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</si>
  <si>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</si>
  <si>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</si>
  <si>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</si>
  <si>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</si>
  <si>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</si>
  <si>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</si>
  <si>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</si>
  <si>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</si>
  <si>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</si>
  <si>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</si>
  <si>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</si>
  <si>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</si>
  <si>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</si>
  <si>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</si>
  <si>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</si>
  <si>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</si>
  <si>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</si>
  <si>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</si>
  <si>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</si>
  <si>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</si>
  <si>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</si>
  <si>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</si>
  <si>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</si>
  <si>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</si>
  <si>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</si>
  <si>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</si>
  <si>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</si>
  <si>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</si>
  <si>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</si>
  <si>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</si>
  <si>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</si>
  <si>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</si>
  <si>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</si>
  <si>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</si>
  <si>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</si>
  <si>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</si>
  <si>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</si>
  <si>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</si>
  <si>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</si>
  <si>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</si>
  <si>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</si>
  <si>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</si>
  <si>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</si>
  <si>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</si>
  <si>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</si>
  <si>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</si>
  <si>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</si>
  <si>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</si>
  <si>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</si>
  <si>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</si>
  <si>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</si>
  <si>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</si>
  <si>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</si>
  <si>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</si>
  <si>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</si>
  <si>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</si>
  <si>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</si>
  <si>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</si>
  <si>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</si>
  <si>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</si>
  <si>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</si>
  <si>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</si>
  <si>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</si>
  <si>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</si>
  <si>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</si>
  <si>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</si>
  <si>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</si>
  <si>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</si>
  <si>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</si>
  <si>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</si>
  <si>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</si>
  <si>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</si>
  <si>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</si>
  <si>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</si>
  <si>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</si>
  <si>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</si>
  <si>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</si>
  <si>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</si>
  <si>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</si>
  <si>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</si>
  <si>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</si>
  <si>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</si>
  <si>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</si>
  <si>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</si>
  <si>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</si>
  <si>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</si>
  <si>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</si>
  <si>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</si>
  <si>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</si>
  <si>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</si>
  <si>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</si>
  <si>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</si>
  <si>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</si>
  <si>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</si>
  <si>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</si>
  <si>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</si>
  <si>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</si>
  <si>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</si>
  <si>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</si>
  <si>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</si>
  <si>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</si>
  <si>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</si>
  <si>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</si>
  <si>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</si>
  <si>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</si>
  <si>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</si>
  <si>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</si>
  <si>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</si>
  <si>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</si>
  <si>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</si>
  <si>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</si>
  <si>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</si>
  <si>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</si>
  <si>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</si>
  <si>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</si>
  <si>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</si>
  <si>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</si>
  <si>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</si>
  <si>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</si>
  <si>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</si>
  <si>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</si>
  <si>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</si>
  <si>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</si>
  <si>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</si>
  <si>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</si>
  <si>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</si>
  <si>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</si>
  <si>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</si>
  <si>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</si>
  <si>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</si>
  <si>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</si>
  <si>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</si>
  <si>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</si>
  <si>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</si>
  <si>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</si>
  <si>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</si>
  <si>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</si>
  <si>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</si>
  <si>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</si>
  <si>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</si>
  <si>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</si>
  <si>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</si>
  <si>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</si>
  <si>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</si>
  <si>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</si>
  <si>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</si>
  <si>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</si>
  <si>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</si>
  <si>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</si>
  <si>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</si>
  <si>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</si>
  <si>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</si>
  <si>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</si>
  <si>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</si>
  <si>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</si>
  <si>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</si>
  <si>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</si>
  <si>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</si>
  <si>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</si>
  <si>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</si>
  <si>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</si>
  <si>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</si>
  <si>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</si>
  <si>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</si>
  <si>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</si>
  <si>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</si>
  <si>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</si>
  <si>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</si>
  <si>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</si>
  <si>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</si>
  <si>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</si>
  <si>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</si>
  <si>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</si>
  <si>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</si>
  <si>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</si>
  <si>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</si>
  <si>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</si>
  <si>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</si>
  <si>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</si>
  <si>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</si>
  <si>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</si>
  <si>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</si>
  <si>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</si>
  <si>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</si>
  <si>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</si>
  <si>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</si>
  <si>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</si>
  <si>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</si>
  <si>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</si>
  <si>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</si>
  <si>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</si>
  <si>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</si>
  <si>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</si>
  <si>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</si>
  <si>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</si>
  <si>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</si>
  <si>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</si>
  <si>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</si>
  <si>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</si>
  <si>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</si>
  <si>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</si>
  <si>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</si>
  <si>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</si>
  <si>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</si>
  <si>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</si>
  <si>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</si>
  <si>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</si>
  <si>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</si>
  <si>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</si>
  <si>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</si>
  <si>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</si>
  <si>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</si>
  <si>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</si>
  <si>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</si>
  <si>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</si>
  <si>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</si>
  <si>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</si>
  <si>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</si>
  <si>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</si>
  <si>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</si>
  <si>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</si>
  <si>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</si>
  <si>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</si>
  <si>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</si>
  <si>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</si>
  <si>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</si>
  <si>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</si>
  <si>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</si>
  <si>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</si>
  <si>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</si>
  <si>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</si>
  <si>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</si>
  <si>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</si>
  <si>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</si>
  <si>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</si>
  <si>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</si>
  <si>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</si>
  <si>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</si>
  <si>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</si>
  <si>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</si>
  <si>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</si>
  <si>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</si>
  <si>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</si>
  <si>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</si>
  <si>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</si>
  <si>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</si>
  <si>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</si>
  <si>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</si>
  <si>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</si>
  <si>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</si>
  <si>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</si>
  <si>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</si>
  <si>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</si>
  <si>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</si>
  <si>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</si>
  <si>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</si>
  <si>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</si>
  <si>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</si>
  <si>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</si>
  <si>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</si>
  <si>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</si>
  <si>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</si>
  <si>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</si>
  <si>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</si>
  <si>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</si>
  <si>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</si>
  <si>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</si>
  <si>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</si>
  <si>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</si>
  <si>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</si>
  <si>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</si>
  <si>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</si>
  <si>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</si>
  <si>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</si>
  <si>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</si>
  <si>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</si>
  <si>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</si>
  <si>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</si>
  <si>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</si>
  <si>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</si>
  <si>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</si>
  <si>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</si>
  <si>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</si>
  <si>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</si>
  <si>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</si>
  <si>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</si>
  <si>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</si>
  <si>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</si>
  <si>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</si>
  <si>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</si>
  <si>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</si>
  <si>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</si>
  <si>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</si>
  <si>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</si>
  <si>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</si>
  <si>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</si>
  <si>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</si>
  <si>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</si>
  <si>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</si>
  <si>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</si>
  <si>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</si>
  <si>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</si>
  <si>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</si>
  <si>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</si>
  <si>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</si>
  <si>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</si>
  <si>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</si>
  <si>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</si>
  <si>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</si>
  <si>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</si>
  <si>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</si>
  <si>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</si>
  <si>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</si>
  <si>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</si>
  <si>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</si>
  <si>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</si>
  <si>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</si>
  <si>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</si>
  <si>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</si>
  <si>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</si>
  <si>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</si>
  <si>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</si>
  <si>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</si>
  <si>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</si>
  <si>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</si>
  <si>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</si>
  <si>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</si>
  <si>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</si>
  <si>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</si>
  <si>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</si>
  <si>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</si>
  <si>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</si>
  <si>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</si>
  <si>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</si>
  <si>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</si>
  <si>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</si>
  <si>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</si>
  <si>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</si>
  <si>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</si>
  <si>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</si>
  <si>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</si>
  <si>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</si>
  <si>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</si>
  <si>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</si>
  <si>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</si>
  <si>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</si>
  <si>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</si>
  <si>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</si>
  <si>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</si>
  <si>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</si>
  <si>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</si>
  <si>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</si>
  <si>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</si>
  <si>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</si>
  <si>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</si>
  <si>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</si>
  <si>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</si>
  <si>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</si>
  <si>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</si>
  <si>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</si>
  <si>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</si>
  <si>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</si>
  <si>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</si>
  <si>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</si>
  <si>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</si>
  <si>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</si>
  <si>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</si>
  <si>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</si>
  <si>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</si>
  <si>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</si>
  <si>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</si>
  <si>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</si>
  <si>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</si>
  <si>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</si>
  <si>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</si>
  <si>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</si>
  <si>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</si>
  <si>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</si>
  <si>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</si>
  <si>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</si>
  <si>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</si>
  <si>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</si>
  <si>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</si>
  <si>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</si>
  <si>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</si>
  <si>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</si>
  <si>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</si>
  <si>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</si>
  <si>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</si>
  <si>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</si>
  <si>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</si>
  <si>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</si>
  <si>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</si>
  <si>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</si>
  <si>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</si>
  <si>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</si>
  <si>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</si>
  <si>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</si>
  <si>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</si>
  <si>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</si>
  <si>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</si>
  <si>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</si>
  <si>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</si>
  <si>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</si>
  <si>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</si>
  <si>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</si>
  <si>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</si>
  <si>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</si>
  <si>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</si>
  <si>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</si>
  <si>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</si>
  <si>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</si>
  <si>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</si>
  <si>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</si>
  <si>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</si>
  <si>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</si>
  <si>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</si>
  <si>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</si>
  <si>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</si>
  <si>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</si>
  <si>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</si>
  <si>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</si>
  <si>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</si>
  <si>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</si>
  <si>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</si>
  <si>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</si>
  <si>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</si>
  <si>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</si>
  <si>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</si>
  <si>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</si>
  <si>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</si>
  <si>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</si>
  <si>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</si>
  <si>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</si>
  <si>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</si>
  <si>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</si>
  <si>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</si>
  <si>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</si>
  <si>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</si>
  <si>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</si>
  <si>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</si>
  <si>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</si>
  <si>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</si>
  <si>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</si>
  <si>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</si>
  <si>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</si>
  <si>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</si>
  <si>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</si>
  <si>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</si>
  <si>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</si>
  <si>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</si>
  <si>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</si>
  <si>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</si>
  <si>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</si>
  <si>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</si>
  <si>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</si>
  <si>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</si>
  <si>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</si>
  <si>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</si>
  <si>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</si>
  <si>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</si>
  <si>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</si>
  <si>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</si>
  <si>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</si>
  <si>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</si>
  <si>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</si>
  <si>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</si>
  <si>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</si>
  <si>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</si>
  <si>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</si>
  <si>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</si>
  <si>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</si>
  <si>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</si>
  <si>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</si>
  <si>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</si>
  <si>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</si>
  <si>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</si>
  <si>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</si>
  <si>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</si>
  <si>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</si>
  <si>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</si>
  <si>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</si>
  <si>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</si>
  <si>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</si>
  <si>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</si>
  <si>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</si>
  <si>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</si>
  <si>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</si>
  <si>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</si>
  <si>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</si>
  <si>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</si>
  <si>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</si>
  <si>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</si>
  <si>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</si>
  <si>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</si>
  <si>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</si>
  <si>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</si>
  <si>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</si>
  <si>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</si>
  <si>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</si>
  <si>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</si>
  <si>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</si>
  <si>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</si>
  <si>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</si>
  <si>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</si>
  <si>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</si>
  <si>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</si>
  <si>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</si>
  <si>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</si>
  <si>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</si>
  <si>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</si>
  <si>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</si>
  <si>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</si>
  <si>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</si>
  <si>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</si>
  <si>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</si>
  <si>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</si>
  <si>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</si>
  <si>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</si>
  <si>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</si>
  <si>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</si>
  <si>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</si>
  <si>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</si>
  <si>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</si>
  <si>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</si>
  <si>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</si>
  <si>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</si>
  <si>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</si>
  <si>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</si>
  <si>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</si>
  <si>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</si>
  <si>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</si>
  <si>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</si>
  <si>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</si>
  <si>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</si>
  <si>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</si>
  <si>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</si>
  <si>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</si>
  <si>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</si>
  <si>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</si>
  <si>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</si>
  <si>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</si>
  <si>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</si>
  <si>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</si>
  <si>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</si>
  <si>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</si>
  <si>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</si>
  <si>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</si>
  <si>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</si>
  <si>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</si>
  <si>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</si>
  <si>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</si>
  <si>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</si>
  <si>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</si>
  <si>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</si>
  <si>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</si>
  <si>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</si>
  <si>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</si>
  <si>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</si>
  <si>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</si>
  <si>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</si>
  <si>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</si>
  <si>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</si>
  <si>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</si>
  <si>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</si>
  <si>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</si>
  <si>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</si>
  <si>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</si>
  <si>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</si>
  <si>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</si>
  <si>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</si>
  <si>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</si>
  <si>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</si>
  <si>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</si>
  <si>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</si>
  <si>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</si>
  <si>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</si>
  <si>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</si>
  <si>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</si>
  <si>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</si>
  <si>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</si>
  <si>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</si>
  <si>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</si>
  <si>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</si>
  <si>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</si>
  <si>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</si>
  <si>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</si>
  <si>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</si>
  <si>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</si>
  <si>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</si>
  <si>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</si>
  <si>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</si>
  <si>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</si>
  <si>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</si>
  <si>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</si>
  <si>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</si>
  <si>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</si>
  <si>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</si>
  <si>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</si>
  <si>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</si>
  <si>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</si>
  <si>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</si>
  <si>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</si>
  <si>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</si>
  <si>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</si>
  <si>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</si>
  <si>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</si>
  <si>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</si>
  <si>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</si>
  <si>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</si>
  <si>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</si>
  <si>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</si>
  <si>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</si>
  <si>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</si>
  <si>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</si>
  <si>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</si>
  <si>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</si>
  <si>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</si>
  <si>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</si>
  <si>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</si>
  <si>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</si>
  <si>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</si>
  <si>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</si>
  <si>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</si>
  <si>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</si>
  <si>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</si>
  <si>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</si>
  <si>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</si>
  <si>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</si>
  <si>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</si>
  <si>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</si>
  <si>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</si>
  <si>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</si>
  <si>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</si>
  <si>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</si>
  <si>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</si>
  <si>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</si>
  <si>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</si>
  <si>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</si>
  <si>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</si>
  <si>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</si>
  <si>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</si>
  <si>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</si>
  <si>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</si>
  <si>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</si>
  <si>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</si>
  <si>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</si>
  <si>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</si>
  <si>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</si>
  <si>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</si>
  <si>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</si>
  <si>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</si>
  <si>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</si>
  <si>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</si>
  <si>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</si>
  <si>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</si>
  <si>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</si>
  <si>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</si>
  <si>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</si>
  <si>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</si>
  <si>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</si>
  <si>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</si>
  <si>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</si>
  <si>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</si>
  <si>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</si>
  <si>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</si>
  <si>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</si>
  <si>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</si>
  <si>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</si>
  <si>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</si>
  <si>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</si>
  <si>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</si>
  <si>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</si>
  <si>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</si>
  <si>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</si>
  <si>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</si>
  <si>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</si>
  <si>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</si>
  <si>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</si>
  <si>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</si>
  <si>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</si>
  <si>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</si>
  <si>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</si>
  <si>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</si>
  <si>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</si>
  <si>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</si>
  <si>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</si>
  <si>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</si>
  <si>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</si>
  <si>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</si>
  <si>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</si>
  <si>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</si>
  <si>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</si>
  <si>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</si>
  <si>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</si>
  <si>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</si>
  <si>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</si>
  <si>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</si>
  <si>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</si>
  <si>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</si>
  <si>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</si>
  <si>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</si>
  <si>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</si>
  <si>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</si>
  <si>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</si>
  <si>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</si>
  <si>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</si>
  <si>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</si>
  <si>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</si>
  <si>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</si>
  <si>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</si>
  <si>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</si>
  <si>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</si>
  <si>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</si>
  <si>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</si>
  <si>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</si>
  <si>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</si>
  <si>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</si>
  <si>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</si>
  <si>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</si>
  <si>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</si>
  <si>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</si>
  <si>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</si>
  <si>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</si>
  <si>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</si>
  <si>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</si>
  <si>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</si>
  <si>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</si>
  <si>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</si>
  <si>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</si>
  <si>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</si>
  <si>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</si>
  <si>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</si>
  <si>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</si>
  <si>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</si>
  <si>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</si>
  <si>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</si>
  <si>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</si>
  <si>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</si>
  <si>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</si>
  <si>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</si>
  <si>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</si>
  <si>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</si>
  <si>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</si>
  <si>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</si>
  <si>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</si>
  <si>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</si>
  <si>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</si>
  <si>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</si>
  <si>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</si>
  <si>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</si>
  <si>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</si>
  <si>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</si>
  <si>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</si>
  <si>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</si>
  <si>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</si>
  <si>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</si>
  <si>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</si>
  <si>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</si>
  <si>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</si>
  <si>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</si>
  <si>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</si>
  <si>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</si>
  <si>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</si>
  <si>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</si>
  <si>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</si>
  <si>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</si>
  <si>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</si>
  <si>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</si>
  <si>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</si>
  <si>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</si>
  <si>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</si>
  <si>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</si>
  <si>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</si>
  <si>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</si>
  <si>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</si>
  <si>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</si>
  <si>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</si>
  <si>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</si>
  <si>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</si>
  <si>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</si>
  <si>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</si>
  <si>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</si>
  <si>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</si>
  <si>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</si>
  <si>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</si>
  <si>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</si>
  <si>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</si>
  <si>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</si>
  <si>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</si>
  <si>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</si>
  <si>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</si>
  <si>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</si>
  <si>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</si>
  <si>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</si>
  <si>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</si>
  <si>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</si>
  <si>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</si>
  <si>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</si>
  <si>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</si>
  <si>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</si>
  <si>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</si>
  <si>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</si>
  <si>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</si>
  <si>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</si>
  <si>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</si>
  <si>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</si>
  <si>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</si>
  <si>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</si>
  <si>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</si>
  <si>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</si>
  <si>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</si>
  <si>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</si>
  <si>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</si>
  <si>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</si>
  <si>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</si>
  <si>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</si>
  <si>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</si>
  <si>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</si>
  <si>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</si>
  <si>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</si>
  <si>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</si>
  <si>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</si>
  <si>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</si>
  <si>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</si>
  <si>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</si>
  <si>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</si>
  <si>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</si>
  <si>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</si>
  <si>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</si>
  <si>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</si>
  <si>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</si>
  <si>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</si>
  <si>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</si>
  <si>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</si>
  <si>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</si>
  <si>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</si>
  <si>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</si>
  <si>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</si>
  <si>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</si>
  <si>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</si>
  <si>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</si>
  <si>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</si>
  <si>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</si>
  <si>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</si>
  <si>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</si>
  <si>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</si>
  <si>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</si>
  <si>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</si>
  <si>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</si>
  <si>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</si>
  <si>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</si>
  <si>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</si>
  <si>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</si>
  <si>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</si>
  <si>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</si>
  <si>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</si>
  <si>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</si>
  <si>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</si>
  <si>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</si>
  <si>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</si>
  <si>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</si>
  <si>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</si>
  <si>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</si>
  <si>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</si>
  <si>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</si>
  <si>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</si>
  <si>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</si>
  <si>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</si>
  <si>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</si>
  <si>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</si>
  <si>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</si>
  <si>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</si>
  <si>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</si>
  <si>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</si>
  <si>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</si>
  <si>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</si>
  <si>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</si>
  <si>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</si>
  <si>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</si>
  <si>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</si>
  <si>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</si>
  <si>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</si>
  <si>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</si>
  <si>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</si>
  <si>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</si>
  <si>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</si>
  <si>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</si>
  <si>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</si>
  <si>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</si>
  <si>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</si>
  <si>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</si>
  <si>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</si>
  <si>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</si>
  <si>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</si>
  <si>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</si>
  <si>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</si>
  <si>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</si>
  <si>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</si>
  <si>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</si>
  <si>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</si>
  <si>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</si>
  <si>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</si>
  <si>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</si>
  <si>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</si>
  <si>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</si>
  <si>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</si>
  <si>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</si>
  <si>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</si>
  <si>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</si>
  <si>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</si>
  <si>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</si>
  <si>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</si>
  <si>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</si>
  <si>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</si>
  <si>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</si>
  <si>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</si>
  <si>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</si>
  <si>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</si>
  <si>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</si>
  <si>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</si>
  <si>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</si>
  <si>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</si>
  <si>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</si>
  <si>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</si>
  <si>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</si>
  <si>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</si>
  <si>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</si>
  <si>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</si>
  <si>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</si>
  <si>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</si>
  <si>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</si>
  <si>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</si>
  <si>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</si>
  <si>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</si>
  <si>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</si>
  <si>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</si>
  <si>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</si>
  <si>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</si>
  <si>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</si>
  <si>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</si>
  <si>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</si>
  <si>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</si>
  <si>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</si>
  <si>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</si>
  <si>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</si>
  <si>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</si>
  <si>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</si>
  <si>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</si>
  <si>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</si>
  <si>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</si>
  <si>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</si>
  <si>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</si>
  <si>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</si>
  <si>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</si>
  <si>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</si>
  <si>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</si>
  <si>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</si>
  <si>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</si>
  <si>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</si>
  <si>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</si>
  <si>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</si>
  <si>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</si>
  <si>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</si>
  <si>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</si>
  <si>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</si>
  <si>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</si>
  <si>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</si>
  <si>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</si>
  <si>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</si>
  <si>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</si>
  <si>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</si>
  <si>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</si>
  <si>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</si>
  <si>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</si>
  <si>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</si>
  <si>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</si>
  <si>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</si>
  <si>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</si>
  <si>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</si>
  <si>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</si>
  <si>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</si>
  <si>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</si>
  <si>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</si>
  <si>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</si>
  <si>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</si>
  <si>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</si>
  <si>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</si>
  <si>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</si>
  <si>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</si>
  <si>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</si>
  <si>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</si>
  <si>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</si>
  <si>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</si>
  <si>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</si>
  <si>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</si>
  <si>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</si>
  <si>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</si>
  <si>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</si>
  <si>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</si>
  <si>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</si>
  <si>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</si>
  <si>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</si>
  <si>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</si>
  <si>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</si>
  <si>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</si>
  <si>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</si>
  <si>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</si>
  <si>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</si>
  <si>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</si>
  <si>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</si>
  <si>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</si>
  <si>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</si>
  <si>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</si>
  <si>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</si>
  <si>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</si>
  <si>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</si>
  <si>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</si>
  <si>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</si>
  <si>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</si>
  <si>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</si>
  <si>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</si>
  <si>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</si>
  <si>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</si>
  <si>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</si>
  <si>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</si>
  <si>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</si>
  <si>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</si>
  <si>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</si>
  <si>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</si>
  <si>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</si>
  <si>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</si>
  <si>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</si>
  <si>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</si>
  <si>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</si>
  <si>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</si>
  <si>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</si>
  <si>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</si>
  <si>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</si>
  <si>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</si>
  <si>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</si>
  <si>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</si>
  <si>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</si>
  <si>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</si>
  <si>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</si>
  <si>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</si>
  <si>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</si>
  <si>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</si>
  <si>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</si>
  <si>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</si>
  <si>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</si>
  <si>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</si>
  <si>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</si>
  <si>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</si>
  <si>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</si>
  <si>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</si>
  <si>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</si>
  <si>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</si>
  <si>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</si>
  <si>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</si>
  <si>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</si>
  <si>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</si>
  <si>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</si>
  <si>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</si>
  <si>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</si>
  <si>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</si>
  <si>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</si>
  <si>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</si>
  <si>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</si>
  <si>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</si>
  <si>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</si>
  <si>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</si>
  <si>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</si>
  <si>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</si>
  <si>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</si>
  <si>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</si>
  <si>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</si>
  <si>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</si>
  <si>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</si>
  <si>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</si>
  <si>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</si>
  <si>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</si>
  <si>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</si>
  <si>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</si>
  <si>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</si>
  <si>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</si>
  <si>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</si>
  <si>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</si>
  <si>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</si>
  <si>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</si>
  <si>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</si>
  <si>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</si>
  <si>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</si>
  <si>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</si>
  <si>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</si>
  <si>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</si>
  <si>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</si>
  <si>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</si>
  <si>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</si>
  <si>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</si>
  <si>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</si>
  <si>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</si>
  <si>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</si>
  <si>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</si>
  <si>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</si>
  <si>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</si>
  <si>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</si>
  <si>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</si>
  <si>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</si>
  <si>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</si>
  <si>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</si>
  <si>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</si>
  <si>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</si>
  <si>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</si>
  <si>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</si>
  <si>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</si>
  <si>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</si>
  <si>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</si>
  <si>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</si>
  <si>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</si>
  <si>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</si>
  <si>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</si>
  <si>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</si>
  <si>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</si>
  <si>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</si>
  <si>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</si>
  <si>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</si>
  <si>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</si>
  <si>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</si>
  <si>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</si>
  <si>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</si>
  <si>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</si>
  <si>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</si>
  <si>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</si>
  <si>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</si>
  <si>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</si>
  <si>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</si>
  <si>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</si>
  <si>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</si>
  <si>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</si>
  <si>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</si>
  <si>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</si>
  <si>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</si>
  <si>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</si>
  <si>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</si>
  <si>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</si>
  <si>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</si>
  <si>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</si>
  <si>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</si>
  <si>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</si>
  <si>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</si>
  <si>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</si>
  <si>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</si>
  <si>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</si>
  <si>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</si>
  <si>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</si>
  <si>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</si>
  <si>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</si>
  <si>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</si>
  <si>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</si>
  <si>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</si>
  <si>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</si>
  <si>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</si>
  <si>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</si>
  <si>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</si>
  <si>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</si>
  <si>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</si>
  <si>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</si>
  <si>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</si>
  <si>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</si>
  <si>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</si>
  <si>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</si>
  <si>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</si>
  <si>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</si>
  <si>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</si>
  <si>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</si>
  <si>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</si>
  <si>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</si>
  <si>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</si>
  <si>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</si>
  <si>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</si>
  <si>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</si>
  <si>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</si>
  <si>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</si>
  <si>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</si>
  <si>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</si>
  <si>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</si>
  <si>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</si>
  <si>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</si>
  <si>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</si>
  <si>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</si>
  <si>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</si>
  <si>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</si>
  <si>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</si>
  <si>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</si>
  <si>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</si>
  <si>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</si>
  <si>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</si>
  <si>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</si>
  <si>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</si>
  <si>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</si>
  <si>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</si>
  <si>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</si>
  <si>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</si>
  <si>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</si>
  <si>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</si>
  <si>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</si>
  <si>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</si>
  <si>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</si>
  <si>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</si>
  <si>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</si>
  <si>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</si>
  <si>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</si>
  <si>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</si>
  <si>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</si>
  <si>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</si>
  <si>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</si>
  <si>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</si>
  <si>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</si>
  <si>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</si>
  <si>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</si>
  <si>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</si>
  <si>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</si>
  <si>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</si>
  <si>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</si>
  <si>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</si>
  <si>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</si>
  <si>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</si>
  <si>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</si>
  <si>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</si>
  <si>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</si>
  <si>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</si>
  <si>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</si>
  <si>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</si>
  <si>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</si>
  <si>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</si>
  <si>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</si>
  <si>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</si>
  <si>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</si>
  <si>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</si>
  <si>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</si>
  <si>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</si>
  <si>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</si>
  <si>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</si>
  <si>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</si>
  <si>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</si>
  <si>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</si>
  <si>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</si>
  <si>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</si>
  <si>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</si>
  <si>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</si>
  <si>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</si>
  <si>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</si>
  <si>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</si>
  <si>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</si>
  <si>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</si>
  <si>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</si>
  <si>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</si>
  <si>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</si>
  <si>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</si>
  <si>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</si>
  <si>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</si>
  <si>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</si>
  <si>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</si>
  <si>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</si>
  <si>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</si>
  <si>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</si>
  <si>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</si>
  <si>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</si>
  <si>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</si>
  <si>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</si>
  <si>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</si>
  <si>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</si>
  <si>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</si>
  <si>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</si>
  <si>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</si>
  <si>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</si>
  <si>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</si>
  <si>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</si>
  <si>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</si>
  <si>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</si>
  <si>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</si>
  <si>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</si>
  <si>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</si>
  <si>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</si>
  <si>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</si>
  <si>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</si>
  <si>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</si>
  <si>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</si>
  <si>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</si>
  <si>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</si>
  <si>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</si>
  <si>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</si>
  <si>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</si>
  <si>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</si>
  <si>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</si>
  <si>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</si>
  <si>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</si>
  <si>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</si>
  <si>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</si>
  <si>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</si>
  <si>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</si>
  <si>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</si>
  <si>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</si>
  <si>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</si>
  <si>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</si>
  <si>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</si>
  <si>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</si>
  <si>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</si>
  <si>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</si>
  <si>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</si>
  <si>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</si>
  <si>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</si>
  <si>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</si>
  <si>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</si>
  <si>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</si>
  <si>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</si>
  <si>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</si>
  <si>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</si>
  <si>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</si>
  <si>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</si>
  <si>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</si>
  <si>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</si>
  <si>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</si>
  <si>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</si>
  <si>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</si>
  <si>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</si>
  <si>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</si>
  <si>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</si>
  <si>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</si>
  <si>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</si>
  <si>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</si>
  <si>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</si>
  <si>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</si>
  <si>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</si>
  <si>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</si>
  <si>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</si>
  <si>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</si>
  <si>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</si>
  <si>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</si>
  <si>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</si>
  <si>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</si>
  <si>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</si>
  <si>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</si>
  <si>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</si>
  <si>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</si>
  <si>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</si>
  <si>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</si>
  <si>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</si>
  <si>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</si>
  <si>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</si>
  <si>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</si>
  <si>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</si>
  <si>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</si>
  <si>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</si>
  <si>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</si>
  <si>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</si>
  <si>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</si>
  <si>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</si>
  <si>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</si>
  <si>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</si>
  <si>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</si>
  <si>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</si>
  <si>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</si>
  <si>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</si>
  <si>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</si>
  <si>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</si>
  <si>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</si>
  <si>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</si>
  <si>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</si>
  <si>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</si>
  <si>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</si>
  <si>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</si>
  <si>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</si>
  <si>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</si>
  <si>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</si>
  <si>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</si>
  <si>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</si>
  <si>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</si>
  <si>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</si>
  <si>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</si>
  <si>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</si>
  <si>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</si>
  <si>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</si>
  <si>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</si>
  <si>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</si>
  <si>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</si>
  <si>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</si>
  <si>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</si>
  <si>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</si>
  <si>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</si>
  <si>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</si>
  <si>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</si>
  <si>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</si>
  <si>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</si>
  <si>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</si>
  <si>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</si>
  <si>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</si>
  <si>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</si>
  <si>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</si>
  <si>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</si>
  <si>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</si>
  <si>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</si>
  <si>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</si>
  <si>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</si>
  <si>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</si>
  <si>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</si>
  <si>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</si>
  <si>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</si>
  <si>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</si>
  <si>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</si>
  <si>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</si>
  <si>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</si>
  <si>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</si>
  <si>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</si>
  <si>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</si>
  <si>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</si>
  <si>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</si>
  <si>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</si>
  <si>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</si>
  <si>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</si>
  <si>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</si>
  <si>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</si>
  <si>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</si>
  <si>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</si>
  <si>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</si>
  <si>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</si>
  <si>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</si>
  <si>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</si>
  <si>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</si>
  <si>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</si>
  <si>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</si>
  <si>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</si>
  <si>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</si>
  <si>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</si>
  <si>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</si>
  <si>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</si>
  <si>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</si>
  <si>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</si>
  <si>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</si>
  <si>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</si>
  <si>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</si>
  <si>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</si>
  <si>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</si>
  <si>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</si>
  <si>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</si>
  <si>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</si>
  <si>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</si>
  <si>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</si>
  <si>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</si>
  <si>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</si>
  <si>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</si>
  <si>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</si>
  <si>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</si>
  <si>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</si>
  <si>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</si>
  <si>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</si>
  <si>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</si>
  <si>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</si>
  <si>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</si>
  <si>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</si>
  <si>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</si>
  <si>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</si>
  <si>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</si>
  <si>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</si>
  <si>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</si>
  <si>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</si>
  <si>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</si>
  <si>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</si>
  <si>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</si>
  <si>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</si>
  <si>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</si>
  <si>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</si>
  <si>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</si>
  <si>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</si>
  <si>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</si>
  <si>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</si>
  <si>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</si>
  <si>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</si>
  <si>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</si>
  <si>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</si>
  <si>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</si>
  <si>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</si>
  <si>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</si>
  <si>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</si>
  <si>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</si>
  <si>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</si>
  <si>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</si>
  <si>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</si>
  <si>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</si>
  <si>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</si>
  <si>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</si>
  <si>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</si>
  <si>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</si>
  <si>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</si>
  <si>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</si>
  <si>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</si>
  <si>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</si>
  <si>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</si>
  <si>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</si>
  <si>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</si>
  <si>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</si>
  <si>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</si>
  <si>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</si>
  <si>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</si>
  <si>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</si>
  <si>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</si>
  <si>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</si>
  <si>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</si>
  <si>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</si>
  <si>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</si>
  <si>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</si>
  <si>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</si>
  <si>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</si>
  <si>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</si>
  <si>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</si>
  <si>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</si>
  <si>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</si>
  <si>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</si>
  <si>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</si>
  <si>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</si>
  <si>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</si>
  <si>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</si>
  <si>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</si>
  <si>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</si>
  <si>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</si>
  <si>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</si>
  <si>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</si>
  <si>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</si>
  <si>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</si>
  <si>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</si>
  <si>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</si>
  <si>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</si>
  <si>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</si>
  <si>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</si>
  <si>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</si>
  <si>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</si>
  <si>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</si>
  <si>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</si>
  <si>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</si>
  <si>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</si>
  <si>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</si>
  <si>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</si>
  <si>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</si>
  <si>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</si>
  <si>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</si>
  <si>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</si>
  <si>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</si>
  <si>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</si>
  <si>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</si>
  <si>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</si>
  <si>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</si>
  <si>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</si>
  <si>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</si>
  <si>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</si>
  <si>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</si>
  <si>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</si>
  <si>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</si>
  <si>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</si>
  <si>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</si>
  <si>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</si>
  <si>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</si>
  <si>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</si>
  <si>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</si>
  <si>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</si>
  <si>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</si>
  <si>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</si>
  <si>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</si>
  <si>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</si>
  <si>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</si>
  <si>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</si>
  <si>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</si>
  <si>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</si>
  <si>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</si>
  <si>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</si>
  <si>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</si>
  <si>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</si>
  <si>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</si>
  <si>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</si>
  <si>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</si>
  <si>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</si>
  <si>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</si>
  <si>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</si>
  <si>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</si>
  <si>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</si>
  <si>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</si>
  <si>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</si>
  <si>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</si>
  <si>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</si>
  <si>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</si>
  <si>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</si>
  <si>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</si>
  <si>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</si>
  <si>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</si>
  <si>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</si>
  <si>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</si>
  <si>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</si>
  <si>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</si>
  <si>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</si>
  <si>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</si>
  <si>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</si>
  <si>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</si>
  <si>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</si>
  <si>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</si>
  <si>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</si>
  <si>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</si>
  <si>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</si>
  <si>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</si>
  <si>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</si>
  <si>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</si>
  <si>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</si>
  <si>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</si>
  <si>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</si>
  <si>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</si>
  <si>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</si>
  <si>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</si>
  <si>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</si>
  <si>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</si>
  <si>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</si>
  <si>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</si>
  <si>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</si>
  <si>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</si>
  <si>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</si>
  <si>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</si>
  <si>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</si>
  <si>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</si>
  <si>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</si>
  <si>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</si>
  <si>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</si>
  <si>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</si>
  <si>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</si>
  <si>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</si>
  <si>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</si>
  <si>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</si>
  <si>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</si>
  <si>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</si>
  <si>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</si>
  <si>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</si>
  <si>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</si>
  <si>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</si>
  <si>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</si>
  <si>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</si>
  <si>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</si>
  <si>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</si>
  <si>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</si>
  <si>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</si>
  <si>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</si>
  <si>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</si>
  <si>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</si>
  <si>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</si>
  <si>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</si>
  <si>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</si>
  <si>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</si>
  <si>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</si>
  <si>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</si>
  <si>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</si>
  <si>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</si>
  <si>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</si>
  <si>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</si>
  <si>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</si>
  <si>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</si>
  <si>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</si>
  <si>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</si>
  <si>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</si>
  <si>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</si>
  <si>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</si>
  <si>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</si>
  <si>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</si>
  <si>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</si>
  <si>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</si>
  <si>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</si>
  <si>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</si>
  <si>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</si>
  <si>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</si>
  <si>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</si>
  <si>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</si>
  <si>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</si>
  <si>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</si>
  <si>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</si>
  <si>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</si>
  <si>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</si>
  <si>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</si>
  <si>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</si>
  <si>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</si>
  <si>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</si>
  <si>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</si>
  <si>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</si>
  <si>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</si>
  <si>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</si>
  <si>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</si>
  <si>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</si>
  <si>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</si>
  <si>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</si>
  <si>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</si>
  <si>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</si>
  <si>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</si>
  <si>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</si>
  <si>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</si>
  <si>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</si>
  <si>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</si>
  <si>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</si>
  <si>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</si>
  <si>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</si>
  <si>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</si>
  <si>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</si>
  <si>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</si>
  <si>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</si>
  <si>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</si>
  <si>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</si>
  <si>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</si>
  <si>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</si>
  <si>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</si>
  <si>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</si>
  <si>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</si>
  <si>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</si>
  <si>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</si>
  <si>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</si>
  <si>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</si>
  <si>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</si>
  <si>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</si>
  <si>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</si>
  <si>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</si>
  <si>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</si>
  <si>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</si>
  <si>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</si>
  <si>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</si>
  <si>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</si>
  <si>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</si>
  <si>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</si>
  <si>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</si>
  <si>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</si>
  <si>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</si>
  <si>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</si>
  <si>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</si>
  <si>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</si>
  <si>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</si>
  <si>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</si>
  <si>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</si>
  <si>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</si>
  <si>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</si>
  <si>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</si>
  <si>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</si>
  <si>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</si>
  <si>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</si>
  <si>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</si>
  <si>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</si>
  <si>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</si>
  <si>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</si>
  <si>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</si>
  <si>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</si>
  <si>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</si>
  <si>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</si>
  <si>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</si>
  <si>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</si>
  <si>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</si>
  <si>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</si>
  <si>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</si>
  <si>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</si>
  <si>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</si>
  <si>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</si>
  <si>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</si>
  <si>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</si>
  <si>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</si>
  <si>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</si>
  <si>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</si>
  <si>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</si>
  <si>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</si>
  <si>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</si>
  <si>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</si>
  <si>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</si>
  <si>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</si>
  <si>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</si>
  <si>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</si>
  <si>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</si>
  <si>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</si>
  <si>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</si>
  <si>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</si>
  <si>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</si>
  <si>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</si>
  <si>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</si>
  <si>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</si>
  <si>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</si>
  <si>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</si>
  <si>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</si>
  <si>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</si>
  <si>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</si>
  <si>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</si>
  <si>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</si>
  <si>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</si>
  <si>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</si>
  <si>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</si>
  <si>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</si>
  <si>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</si>
  <si>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</si>
  <si>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</si>
  <si>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</si>
  <si>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</si>
  <si>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</si>
  <si>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</si>
  <si>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</si>
  <si>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</si>
  <si>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</si>
  <si>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</si>
  <si>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</si>
  <si>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</si>
  <si>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</si>
  <si>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</si>
  <si>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</si>
  <si>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</si>
  <si>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</si>
  <si>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</si>
  <si>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</si>
  <si>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</si>
  <si>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</si>
  <si>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</si>
  <si>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</si>
  <si>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</si>
  <si>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</si>
  <si>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</si>
  <si>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</si>
  <si>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</si>
  <si>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</si>
  <si>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</si>
  <si>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</si>
  <si>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</si>
  <si>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</si>
  <si>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</si>
  <si>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</si>
  <si>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</si>
  <si>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</si>
  <si>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</si>
  <si>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</si>
  <si>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</si>
  <si>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</si>
  <si>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</si>
  <si>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</si>
  <si>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</si>
  <si>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</si>
  <si>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</si>
  <si>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</si>
  <si>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</si>
  <si>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</si>
  <si>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</si>
  <si>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</si>
  <si>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</si>
  <si>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</si>
  <si>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</si>
  <si>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</si>
  <si>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</si>
  <si>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</si>
  <si>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</si>
  <si>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</si>
  <si>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</si>
  <si>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</si>
  <si>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</si>
  <si>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</si>
  <si>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</si>
  <si>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</si>
  <si>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</si>
  <si>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</si>
  <si>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</si>
  <si>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</si>
  <si>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</si>
  <si>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</si>
  <si>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</si>
  <si>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</si>
  <si>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</si>
  <si>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</si>
  <si>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</si>
  <si>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</si>
  <si>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</si>
  <si>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</si>
  <si>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</si>
  <si>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</si>
  <si>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</si>
  <si>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</si>
  <si>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</si>
  <si>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</si>
  <si>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</si>
  <si>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</si>
  <si>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</si>
  <si>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</si>
  <si>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</si>
  <si>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</si>
  <si>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</si>
  <si>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</si>
  <si>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</si>
  <si>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</si>
  <si>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</si>
  <si>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</si>
  <si>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</si>
  <si>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</si>
  <si>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</si>
  <si>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</si>
  <si>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</si>
  <si>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</si>
  <si>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</si>
  <si>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</si>
  <si>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</si>
  <si>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</si>
  <si>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</si>
  <si>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</si>
  <si>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</si>
  <si>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</si>
  <si>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</si>
  <si>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</si>
  <si>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</si>
  <si>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</si>
  <si>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</si>
  <si>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</si>
  <si>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</si>
  <si>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</si>
  <si>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</si>
  <si>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</si>
  <si>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</si>
  <si>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</si>
  <si>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</si>
  <si>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</si>
  <si>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</si>
  <si>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</si>
  <si>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</si>
  <si>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</si>
  <si>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</si>
  <si>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</si>
  <si>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</si>
  <si>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</si>
  <si>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</si>
  <si>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</si>
  <si>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</si>
  <si>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</si>
  <si>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</si>
  <si>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</si>
  <si>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</si>
  <si>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</si>
  <si>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</si>
  <si>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</si>
  <si>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</si>
  <si>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</si>
  <si>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</si>
  <si>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</si>
  <si>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</si>
  <si>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</si>
  <si>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</si>
  <si>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</si>
  <si>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</si>
  <si>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</si>
  <si>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</si>
  <si>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</si>
  <si>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</si>
  <si>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</si>
  <si>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</si>
  <si>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</si>
  <si>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</si>
  <si>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</si>
  <si>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</si>
  <si>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</si>
  <si>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</si>
  <si>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</si>
  <si>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</si>
  <si>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</si>
  <si>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</si>
  <si>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</si>
  <si>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</si>
  <si>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</si>
  <si>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</si>
  <si>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</si>
  <si>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</si>
  <si>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</si>
  <si>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</si>
  <si>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</si>
  <si>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</si>
  <si>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</si>
  <si>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</si>
  <si>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</si>
  <si>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</si>
  <si>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</si>
  <si>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</si>
  <si>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</si>
  <si>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</si>
  <si>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</si>
  <si>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</si>
  <si>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</si>
  <si>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</si>
  <si>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</si>
  <si>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</si>
  <si>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</si>
  <si>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</si>
  <si>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</si>
  <si>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</si>
  <si>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</si>
  <si>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</si>
  <si>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</si>
  <si>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</si>
  <si>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</si>
  <si>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</si>
  <si>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</si>
  <si>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</si>
  <si>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</si>
  <si>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</si>
  <si>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</si>
  <si>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</si>
  <si>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</si>
  <si>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</si>
  <si>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</si>
  <si>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</si>
  <si>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</si>
  <si>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</si>
  <si>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</si>
  <si>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</si>
  <si>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</si>
  <si>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</si>
  <si>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</si>
  <si>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</si>
  <si>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</si>
  <si>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</si>
  <si>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</si>
  <si>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</si>
  <si>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</si>
  <si>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</si>
  <si>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</si>
  <si>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</si>
  <si>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</si>
  <si>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</si>
  <si>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</si>
  <si>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</si>
  <si>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</si>
  <si>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</si>
  <si>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</si>
  <si>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</si>
  <si>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</si>
  <si>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</si>
  <si>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</si>
  <si>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</si>
  <si>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</si>
  <si>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</si>
  <si>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</si>
  <si>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</si>
  <si>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</si>
  <si>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</si>
  <si>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</si>
  <si>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</si>
  <si>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</si>
  <si>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</si>
  <si>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</si>
  <si>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</si>
  <si>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</si>
  <si>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</si>
  <si>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</si>
  <si>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</si>
  <si>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</si>
  <si>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</si>
  <si>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</si>
  <si>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</si>
  <si>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</si>
  <si>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</si>
  <si>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</si>
  <si>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</si>
  <si>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</si>
  <si>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</si>
  <si>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</si>
  <si>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</si>
  <si>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</si>
  <si>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</si>
  <si>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</si>
  <si>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</si>
  <si>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</si>
  <si>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</si>
  <si>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</si>
  <si>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</si>
  <si>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</si>
  <si>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</si>
  <si>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</si>
  <si>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</si>
  <si>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</si>
  <si>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</si>
  <si>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</si>
  <si>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</si>
  <si>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</si>
  <si>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</si>
  <si>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</si>
  <si>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</si>
  <si>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</si>
  <si>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</si>
  <si>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</si>
  <si>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</si>
  <si>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</si>
  <si>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</si>
  <si>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</si>
  <si>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</si>
  <si>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</si>
  <si>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</si>
  <si>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</si>
  <si>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</si>
  <si>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</si>
  <si>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</si>
  <si>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</si>
  <si>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</si>
  <si>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</si>
  <si>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</si>
  <si>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</si>
  <si>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</si>
  <si>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</si>
  <si>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</si>
  <si>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</si>
  <si>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</si>
  <si>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</si>
  <si>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</si>
  <si>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</si>
  <si>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</si>
  <si>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</si>
  <si>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</si>
  <si>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</si>
  <si>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</si>
  <si>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</si>
  <si>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</si>
  <si>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</si>
  <si>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</si>
  <si>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</si>
  <si>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</si>
  <si>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</si>
  <si>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</si>
  <si>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</si>
  <si>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</si>
  <si>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</si>
  <si>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</si>
  <si>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</si>
  <si>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</si>
  <si>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</si>
  <si>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</si>
  <si>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</si>
  <si>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</si>
  <si>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</si>
  <si>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</si>
  <si>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</si>
  <si>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</si>
  <si>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</si>
  <si>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</si>
  <si>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</si>
  <si>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</si>
  <si>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</si>
  <si>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</si>
  <si>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</si>
  <si>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</si>
  <si>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</si>
  <si>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</si>
  <si>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</si>
  <si>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</si>
  <si>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</si>
  <si>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</si>
  <si>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</si>
  <si>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</si>
  <si>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</si>
  <si>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</si>
  <si>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</si>
  <si>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</si>
  <si>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</si>
  <si>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</si>
  <si>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</si>
  <si>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</si>
  <si>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</si>
  <si>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</si>
  <si>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</si>
  <si>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</si>
  <si>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</si>
  <si>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</si>
  <si>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</si>
  <si>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</si>
  <si>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</si>
  <si>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</si>
  <si>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</si>
  <si>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</si>
  <si>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</si>
  <si>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</si>
  <si>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</si>
  <si>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</si>
  <si>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</si>
  <si>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</si>
  <si>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</si>
  <si>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</si>
  <si>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</si>
  <si>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</si>
  <si>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</si>
  <si>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</si>
  <si>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</si>
  <si>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</si>
  <si>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</si>
  <si>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</si>
  <si>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</si>
  <si>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</si>
  <si>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</si>
  <si>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</si>
  <si>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</si>
  <si>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</si>
  <si>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</si>
  <si>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</si>
  <si>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</si>
  <si>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</si>
  <si>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</si>
  <si>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</si>
  <si>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</si>
  <si>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</si>
  <si>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</si>
  <si>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</si>
  <si>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</si>
  <si>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</si>
  <si>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</si>
  <si>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</si>
  <si>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</si>
  <si>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</si>
  <si>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</si>
  <si>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</si>
  <si>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</si>
  <si>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</si>
  <si>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</si>
  <si>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</si>
  <si>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</si>
  <si>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</si>
  <si>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</si>
  <si>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</si>
  <si>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</si>
  <si>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</si>
  <si>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</si>
  <si>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</si>
  <si>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</si>
  <si>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</si>
  <si>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</si>
  <si>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</si>
  <si>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</si>
  <si>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</si>
  <si>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</si>
  <si>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</si>
  <si>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</si>
  <si>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</si>
  <si>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</si>
  <si>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</si>
  <si>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</si>
  <si>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</si>
  <si>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</si>
  <si>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</si>
  <si>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</si>
  <si>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</si>
  <si>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</si>
  <si>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</si>
  <si>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</si>
  <si>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</si>
  <si>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</si>
  <si>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</si>
  <si>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</si>
  <si>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</si>
  <si>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</si>
  <si>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</si>
  <si>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</si>
  <si>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</si>
  <si>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</si>
  <si>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</si>
  <si>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</si>
  <si>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</si>
  <si>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</si>
  <si>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</si>
  <si>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</si>
  <si>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</si>
  <si>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</si>
  <si>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</si>
  <si>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</si>
  <si>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</si>
  <si>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</si>
  <si>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</si>
  <si>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</si>
  <si>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</si>
  <si>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</si>
  <si>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</si>
  <si>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</si>
  <si>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</si>
  <si>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</si>
  <si>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</si>
  <si>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</si>
  <si>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</si>
  <si>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</si>
  <si>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</si>
  <si>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</si>
  <si>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</si>
  <si>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</si>
  <si>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</si>
  <si>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</si>
  <si>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</si>
  <si>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</si>
  <si>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</si>
  <si>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</si>
  <si>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</si>
  <si>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</si>
  <si>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</si>
  <si>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</si>
  <si>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</si>
  <si>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</si>
  <si>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</si>
  <si>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</si>
  <si>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</si>
  <si>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</si>
  <si>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</si>
  <si>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</si>
  <si>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</si>
  <si>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</si>
  <si>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</si>
  <si>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</si>
  <si>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</si>
  <si>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</si>
  <si>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</si>
  <si>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</si>
  <si>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</si>
  <si>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</si>
  <si>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</si>
  <si>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</si>
  <si>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</si>
  <si>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</si>
  <si>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</si>
  <si>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</si>
  <si>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</si>
  <si>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</si>
  <si>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</si>
  <si>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</si>
  <si>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</si>
  <si>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</si>
  <si>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</si>
  <si>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</si>
  <si>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</si>
  <si>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</si>
  <si>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</si>
  <si>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</si>
  <si>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</si>
  <si>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</si>
  <si>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</si>
  <si>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</si>
  <si>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</si>
  <si>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</si>
  <si>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</si>
  <si>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</si>
  <si>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</si>
  <si>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</si>
  <si>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</si>
  <si>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</si>
  <si>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</si>
  <si>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</si>
  <si>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</si>
  <si>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</si>
  <si>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</si>
  <si>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</si>
  <si>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</si>
  <si>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</si>
  <si>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</si>
  <si>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</si>
  <si>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</si>
  <si>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</si>
  <si>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</si>
  <si>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</si>
  <si>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</si>
  <si>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</si>
  <si>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</si>
  <si>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</si>
  <si>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</si>
  <si>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</si>
  <si>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</si>
  <si>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</si>
  <si>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</si>
  <si>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</si>
  <si>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</si>
  <si>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</si>
  <si>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</si>
  <si>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</si>
  <si>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</si>
  <si>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</si>
  <si>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</si>
  <si>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</si>
  <si>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</si>
  <si>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</si>
  <si>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</si>
  <si>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</si>
  <si>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</si>
  <si>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</si>
  <si>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</si>
  <si>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</si>
  <si>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</si>
  <si>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</si>
  <si>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</si>
  <si>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</si>
  <si>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</si>
  <si>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</si>
  <si>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</si>
  <si>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</si>
  <si>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</si>
  <si>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</si>
  <si>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</si>
  <si>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</si>
  <si>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</si>
  <si>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</si>
  <si>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</si>
  <si>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</si>
  <si>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</si>
  <si>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</si>
  <si>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</si>
  <si>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</si>
  <si>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</si>
  <si>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</si>
  <si>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</si>
  <si>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</si>
  <si>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</si>
  <si>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</si>
  <si>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</si>
  <si>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</si>
  <si>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</si>
  <si>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</si>
  <si>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</si>
  <si>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</si>
  <si>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</si>
  <si>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</si>
  <si>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</si>
  <si>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</si>
  <si>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</si>
  <si>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</si>
  <si>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</si>
  <si>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</si>
  <si>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</si>
  <si>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</si>
  <si>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</si>
  <si>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</si>
  <si>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</si>
  <si>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</si>
  <si>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</si>
  <si>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</si>
  <si>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</si>
  <si>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</si>
  <si>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</si>
  <si>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</si>
  <si>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</si>
  <si>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</si>
  <si>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</si>
  <si>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</si>
  <si>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</si>
  <si>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</si>
  <si>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</si>
  <si>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</si>
  <si>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</si>
  <si>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</si>
  <si>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</si>
  <si>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</si>
  <si>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</si>
  <si>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</si>
  <si>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</si>
  <si>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</si>
  <si>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</si>
  <si>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</si>
  <si>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</si>
  <si>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</si>
  <si>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</si>
  <si>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</si>
  <si>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</si>
  <si>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</si>
  <si>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</si>
  <si>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</si>
  <si>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</si>
  <si>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</si>
  <si>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</si>
  <si>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</si>
  <si>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</si>
  <si>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</si>
  <si>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</si>
  <si>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</si>
  <si>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</si>
  <si>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</si>
  <si>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</si>
  <si>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</si>
  <si>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</si>
  <si>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</si>
  <si>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</si>
  <si>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</si>
  <si>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</si>
  <si>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</si>
  <si>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</si>
  <si>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</si>
  <si>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</si>
  <si>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</si>
  <si>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</si>
  <si>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</si>
  <si>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</si>
  <si>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</si>
  <si>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</si>
  <si>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</si>
  <si>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</si>
  <si>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</si>
  <si>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</si>
  <si>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</si>
  <si>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</si>
  <si>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</si>
  <si>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</si>
  <si>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</si>
  <si>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</si>
  <si>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</si>
  <si>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</si>
  <si>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</si>
  <si>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</si>
  <si>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</si>
  <si>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</si>
  <si>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</si>
  <si>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</si>
  <si>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</si>
  <si>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</si>
  <si>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</si>
  <si>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</si>
  <si>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</si>
  <si>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</si>
  <si>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</si>
  <si>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</si>
  <si>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</si>
  <si>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</si>
  <si>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</si>
  <si>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</si>
  <si>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</si>
  <si>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</si>
  <si>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</si>
  <si>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</si>
  <si>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</si>
  <si>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</si>
  <si>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</si>
  <si>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</si>
  <si>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</si>
  <si>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</si>
  <si>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</si>
  <si>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</si>
  <si>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</si>
  <si>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</si>
  <si>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</si>
  <si>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</si>
  <si>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</si>
  <si>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</si>
  <si>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</si>
  <si>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</si>
  <si>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</si>
  <si>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</si>
  <si>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</si>
  <si>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</si>
  <si>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</si>
  <si>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</si>
  <si>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</si>
  <si>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</si>
  <si>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</si>
  <si>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</si>
  <si>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</si>
  <si>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</si>
  <si>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</si>
  <si>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</si>
  <si>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</si>
  <si>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</si>
  <si>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</si>
  <si>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</si>
  <si>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</si>
  <si>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</si>
  <si>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</si>
  <si>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</si>
  <si>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</si>
  <si>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</si>
  <si>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</si>
  <si>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</si>
  <si>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</si>
  <si>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</si>
  <si>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</si>
  <si>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</si>
  <si>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</si>
  <si>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</si>
  <si>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</si>
  <si>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</si>
  <si>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</si>
  <si>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</si>
  <si>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</si>
  <si>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</si>
  <si>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</si>
  <si>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</si>
  <si>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</si>
  <si>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</si>
  <si>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</si>
  <si>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</si>
  <si>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</si>
  <si>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</si>
  <si>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</si>
  <si>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</si>
  <si>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</si>
  <si>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</si>
  <si>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</si>
  <si>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</si>
  <si>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</si>
  <si>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</si>
  <si>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</si>
  <si>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</si>
  <si>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</si>
  <si>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</si>
  <si>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</si>
  <si>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</si>
  <si>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</si>
  <si>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</si>
  <si>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</si>
  <si>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</si>
  <si>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</si>
  <si>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</si>
  <si>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</si>
  <si>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</si>
  <si>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</si>
  <si>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</si>
  <si>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</si>
  <si>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</si>
  <si>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</si>
  <si>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</si>
  <si>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</si>
  <si>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</si>
  <si>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</si>
  <si>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</si>
  <si>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</si>
  <si>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</si>
  <si>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</si>
  <si>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</si>
  <si>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</si>
  <si>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</si>
  <si>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</si>
  <si>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</si>
  <si>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</si>
  <si>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</si>
  <si>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</si>
  <si>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</si>
  <si>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</si>
  <si>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</si>
  <si>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</si>
  <si>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</si>
  <si>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</si>
  <si>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</si>
  <si>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</si>
  <si>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</si>
  <si>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</si>
  <si>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</si>
  <si>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</si>
  <si>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</si>
  <si>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</si>
  <si>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</si>
  <si>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</si>
  <si>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</si>
  <si>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</si>
  <si>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</si>
  <si>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</si>
  <si>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</si>
  <si>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</si>
  <si>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</si>
  <si>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</si>
  <si>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</si>
  <si>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</si>
  <si>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</si>
  <si>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</si>
  <si>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</si>
  <si>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</si>
  <si>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</si>
  <si>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</si>
  <si>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</si>
  <si>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</si>
  <si>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</si>
  <si>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</si>
  <si>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</si>
  <si>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</si>
  <si>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</si>
  <si>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</si>
  <si>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</si>
  <si>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</si>
  <si>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</si>
  <si>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</si>
  <si>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</si>
  <si>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</si>
  <si>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</si>
  <si>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</si>
  <si>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</si>
  <si>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</si>
  <si>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</si>
  <si>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</si>
  <si>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</si>
  <si>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</si>
  <si>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</si>
  <si>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</si>
  <si>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</si>
  <si>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</si>
  <si>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</si>
  <si>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</si>
  <si>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</si>
  <si>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</si>
  <si>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</si>
  <si>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</si>
  <si>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</si>
  <si>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</si>
  <si>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</si>
  <si>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</si>
  <si>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</si>
  <si>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</si>
  <si>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</si>
  <si>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</si>
  <si>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</si>
  <si>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</si>
  <si>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</si>
  <si>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</si>
  <si>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</si>
  <si>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</si>
  <si>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</si>
  <si>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</si>
  <si>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</si>
  <si>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</si>
  <si>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</si>
  <si>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</si>
  <si>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</si>
  <si>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</si>
  <si>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</si>
  <si>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</si>
  <si>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</si>
  <si>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</si>
  <si>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</si>
  <si>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</si>
  <si>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</si>
  <si>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</si>
  <si>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</si>
  <si>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</si>
  <si>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</si>
  <si>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</si>
  <si>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</si>
  <si>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</si>
  <si>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</si>
  <si>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</si>
  <si>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</si>
  <si>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</si>
  <si>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</si>
  <si>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</si>
  <si>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</si>
  <si>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</si>
  <si>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</si>
  <si>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</si>
  <si>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</si>
  <si>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</si>
  <si>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</si>
  <si>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</si>
  <si>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</si>
  <si>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</si>
  <si>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</si>
  <si>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</si>
  <si>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</si>
  <si>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</si>
  <si>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</si>
  <si>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</si>
  <si>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</si>
  <si>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</si>
  <si>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</si>
  <si>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</si>
  <si>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</si>
  <si>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</si>
  <si>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</si>
  <si>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</si>
  <si>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</si>
  <si>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</si>
  <si>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</si>
  <si>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</si>
  <si>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</si>
  <si>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</si>
  <si>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</si>
  <si>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</si>
  <si>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</si>
  <si>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</si>
  <si>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</si>
  <si>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</si>
  <si>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</si>
  <si>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</si>
  <si>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</si>
  <si>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</si>
  <si>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</si>
  <si>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</si>
  <si>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</si>
  <si>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</si>
  <si>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</si>
  <si>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</si>
  <si>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</si>
  <si>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</si>
  <si>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</si>
  <si>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</si>
  <si>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</si>
  <si>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</si>
  <si>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</si>
  <si>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</si>
  <si>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</si>
  <si>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</si>
  <si>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</si>
  <si>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</si>
  <si>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</si>
  <si>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</si>
  <si>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</si>
  <si>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</si>
  <si>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</si>
  <si>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</si>
  <si>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</si>
  <si>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</si>
  <si>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</si>
  <si>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</si>
  <si>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</si>
  <si>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</si>
  <si>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</si>
  <si>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</si>
  <si>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</si>
  <si>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</si>
  <si>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</si>
  <si>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</si>
  <si>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</si>
  <si>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</si>
  <si>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</si>
  <si>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</si>
  <si>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</si>
  <si>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</si>
  <si>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</si>
  <si>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</si>
  <si>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</si>
  <si>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</si>
  <si>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</si>
  <si>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</si>
  <si>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</si>
  <si>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</si>
  <si>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</si>
  <si>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</si>
  <si>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</si>
  <si>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</si>
  <si>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</si>
  <si>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</si>
  <si>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</si>
  <si>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</si>
  <si>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</si>
  <si>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</si>
  <si>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</si>
  <si>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</si>
  <si>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</si>
  <si>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</si>
  <si>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</si>
  <si>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</si>
  <si>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</si>
  <si>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</si>
  <si>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</si>
  <si>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</si>
  <si>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</si>
  <si>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</si>
  <si>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</si>
  <si>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</si>
  <si>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</si>
  <si>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</si>
  <si>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</si>
  <si>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</si>
  <si>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</si>
  <si>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</si>
  <si>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</si>
  <si>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</si>
  <si>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</si>
  <si>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</si>
  <si>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</si>
  <si>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</si>
  <si>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</si>
  <si>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</si>
  <si>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</si>
  <si>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</si>
  <si>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</si>
  <si>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</si>
  <si>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</si>
  <si>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</si>
  <si>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</si>
  <si>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</si>
  <si>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</si>
  <si>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</si>
  <si>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</si>
  <si>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</si>
  <si>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</si>
  <si>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</si>
  <si>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</si>
  <si>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</si>
  <si>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</si>
  <si>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</si>
  <si>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</si>
  <si>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</si>
  <si>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</si>
  <si>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</si>
  <si>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</si>
  <si>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</si>
  <si>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</si>
  <si>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</si>
  <si>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</si>
  <si>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</si>
  <si>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</si>
  <si>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</si>
  <si>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</si>
  <si>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</si>
  <si>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</si>
  <si>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</si>
  <si>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</si>
  <si>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</si>
  <si>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</si>
  <si>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</si>
  <si>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</si>
  <si>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</si>
  <si>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</si>
  <si>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</si>
  <si>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</si>
  <si>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</si>
  <si>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</si>
  <si>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</si>
  <si>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</si>
  <si>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</si>
  <si>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</si>
  <si>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</si>
  <si>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</si>
  <si>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</si>
  <si>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</si>
  <si>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</si>
  <si>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</si>
  <si>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</si>
  <si>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</si>
  <si>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</si>
  <si>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</si>
  <si>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</si>
  <si>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</si>
  <si>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</si>
  <si>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</si>
  <si>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</si>
  <si>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</si>
  <si>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</si>
  <si>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</si>
  <si>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</si>
  <si>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</si>
  <si>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</si>
  <si>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</si>
  <si>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</si>
  <si>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</si>
  <si>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</si>
  <si>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</si>
  <si>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</si>
  <si>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</si>
  <si>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</si>
  <si>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</si>
  <si>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</si>
  <si>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</si>
  <si>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</si>
  <si>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</si>
  <si>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</si>
  <si>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</si>
  <si>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</si>
  <si>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</si>
  <si>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</si>
  <si>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</si>
  <si>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</si>
  <si>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</si>
  <si>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</si>
  <si>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</si>
  <si>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</si>
  <si>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</si>
  <si>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</si>
  <si>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</si>
  <si>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</si>
  <si>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</si>
  <si>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</si>
  <si>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</si>
  <si>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</si>
  <si>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</si>
  <si>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</si>
  <si>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</si>
  <si>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</si>
  <si>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</si>
  <si>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</si>
  <si>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</si>
  <si>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</si>
  <si>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</si>
  <si>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</si>
  <si>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</si>
  <si>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</si>
  <si>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</si>
  <si>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</si>
  <si>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</si>
  <si>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</si>
  <si>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</si>
  <si>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</si>
  <si>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</si>
  <si>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</si>
  <si>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</si>
  <si>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</si>
  <si>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</si>
  <si>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</si>
  <si>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</si>
  <si>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</si>
  <si>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</si>
  <si>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</si>
  <si>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</si>
  <si>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</si>
  <si>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</si>
  <si>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</si>
  <si>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</si>
  <si>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</si>
  <si>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</si>
  <si>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</si>
  <si>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</si>
  <si>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</si>
  <si>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</si>
  <si>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</si>
  <si>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</si>
  <si>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</si>
  <si>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</si>
  <si>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</si>
  <si>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</si>
  <si>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</si>
  <si>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</si>
  <si>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</si>
  <si>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</si>
  <si>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</si>
  <si>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</si>
  <si>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</si>
  <si>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</si>
  <si>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</si>
  <si>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</si>
  <si>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</si>
  <si>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</si>
  <si>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</si>
  <si>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</si>
  <si>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</si>
  <si>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</si>
  <si>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</si>
  <si>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</si>
  <si>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</si>
  <si>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</si>
  <si>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</si>
  <si>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</si>
  <si>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</si>
  <si>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</si>
  <si>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</si>
  <si>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</si>
  <si>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</si>
  <si>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</si>
  <si>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</si>
  <si>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</si>
  <si>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</si>
  <si>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</si>
  <si>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</si>
  <si>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</si>
  <si>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</si>
  <si>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</si>
  <si>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</si>
  <si>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</si>
  <si>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</si>
  <si>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</si>
  <si>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</si>
  <si>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</si>
  <si>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</si>
  <si>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</si>
  <si>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</si>
  <si>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</si>
  <si>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</si>
  <si>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</si>
  <si>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</si>
  <si>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</si>
  <si>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</si>
  <si>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</si>
  <si>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</si>
  <si>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</si>
  <si>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</si>
  <si>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</si>
  <si>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</si>
  <si>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</si>
  <si>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</si>
  <si>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</si>
  <si>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</si>
  <si>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</si>
  <si>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</si>
  <si>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</si>
  <si>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</si>
  <si>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</si>
  <si>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</si>
  <si>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</si>
  <si>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</si>
  <si>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</si>
  <si>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</si>
  <si>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</si>
  <si>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</si>
  <si>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</si>
  <si>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</si>
  <si>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</si>
  <si>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</si>
  <si>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</si>
  <si>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</si>
  <si>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</si>
  <si>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</si>
  <si>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</si>
  <si>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</si>
  <si>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</si>
  <si>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</si>
  <si>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</si>
  <si>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</si>
  <si>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</si>
  <si>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</si>
  <si>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</si>
  <si>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</si>
  <si>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</si>
  <si>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</si>
  <si>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</si>
  <si>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</si>
  <si>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</si>
  <si>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</si>
  <si>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</si>
  <si>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</si>
  <si>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</si>
  <si>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</si>
  <si>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</si>
  <si>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</si>
  <si>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</si>
  <si>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</si>
  <si>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</si>
  <si>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</si>
  <si>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</si>
  <si>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</si>
  <si>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</si>
  <si>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</si>
  <si>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</si>
  <si>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</si>
  <si>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</si>
  <si>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</si>
  <si>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</si>
  <si>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</si>
  <si>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</si>
  <si>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</si>
  <si>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</si>
  <si>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</si>
  <si>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</si>
  <si>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</si>
  <si>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</si>
  <si>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</si>
  <si>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</si>
  <si>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</si>
  <si>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</si>
  <si>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</si>
  <si>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</si>
  <si>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</si>
  <si>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</si>
  <si>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</si>
  <si>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</si>
  <si>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</si>
  <si>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</si>
  <si>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</si>
  <si>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</si>
  <si>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</si>
  <si>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</si>
  <si>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</si>
  <si>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</si>
  <si>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</si>
  <si>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</si>
  <si>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</si>
  <si>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</si>
  <si>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</si>
  <si>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</si>
  <si>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</si>
  <si>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</si>
  <si>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</si>
  <si>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</si>
  <si>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</si>
  <si>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</si>
  <si>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</si>
  <si>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</si>
  <si>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</si>
  <si>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</si>
  <si>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</si>
  <si>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</si>
  <si>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</si>
  <si>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</si>
  <si>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</si>
  <si>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</si>
  <si>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</si>
  <si>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</si>
  <si>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</si>
  <si>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</si>
  <si>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</si>
  <si>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</si>
  <si>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</si>
  <si>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</si>
  <si>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</si>
  <si>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</si>
  <si>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</si>
  <si>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</si>
  <si>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</si>
  <si>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</si>
  <si>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</si>
  <si>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</si>
  <si>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</si>
  <si>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</si>
  <si>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</si>
  <si>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</si>
  <si>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</si>
  <si>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</si>
  <si>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</si>
  <si>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</si>
  <si>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</si>
  <si>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</si>
  <si>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</si>
  <si>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</si>
  <si>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</si>
  <si>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</si>
  <si>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</si>
  <si>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</si>
  <si>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</si>
  <si>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</si>
  <si>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</si>
  <si>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</si>
  <si>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</si>
  <si>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</si>
  <si>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</si>
  <si>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</si>
  <si>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</si>
  <si>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</si>
  <si>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</si>
  <si>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</si>
  <si>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</si>
  <si>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</si>
  <si>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</si>
  <si>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</si>
  <si>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</si>
  <si>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</si>
  <si>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</si>
  <si>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</si>
  <si>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</si>
  <si>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</si>
  <si>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</si>
  <si>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</si>
  <si>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</si>
  <si>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</si>
  <si>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</si>
  <si>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</si>
  <si>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</si>
  <si>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</si>
  <si>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</si>
  <si>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</si>
  <si>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</si>
  <si>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</si>
  <si>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</si>
  <si>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</si>
  <si>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</si>
  <si>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</si>
  <si>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</si>
  <si>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</si>
  <si>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</si>
  <si>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</si>
  <si>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</si>
  <si>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</si>
  <si>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</si>
  <si>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</si>
  <si>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</si>
  <si>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</si>
  <si>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</si>
  <si>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</si>
  <si>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</si>
  <si>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</si>
  <si>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</si>
  <si>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</si>
  <si>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</si>
  <si>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</si>
  <si>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</si>
  <si>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</si>
  <si>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</si>
  <si>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</si>
  <si>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</si>
  <si>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</si>
  <si>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</si>
  <si>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</si>
  <si>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</si>
  <si>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</si>
  <si>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</si>
  <si>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</si>
  <si>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</si>
  <si>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</si>
  <si>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</si>
  <si>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</si>
  <si>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</si>
  <si>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</si>
  <si>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</si>
  <si>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</si>
  <si>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</si>
  <si>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</si>
  <si>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</si>
  <si>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</si>
  <si>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</si>
  <si>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</si>
  <si>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</si>
  <si>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</si>
  <si>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</si>
  <si>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</si>
  <si>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</si>
  <si>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</si>
  <si>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</si>
  <si>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</si>
  <si>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</si>
  <si>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</si>
  <si>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</si>
  <si>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</si>
  <si>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</si>
  <si>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</si>
  <si>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</si>
  <si>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</si>
  <si>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</si>
  <si>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</si>
  <si>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</si>
  <si>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</si>
  <si>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</si>
  <si>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</si>
  <si>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</si>
  <si>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</si>
  <si>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</si>
  <si>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</si>
  <si>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</si>
  <si>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</si>
  <si>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</si>
  <si>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</si>
  <si>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</si>
  <si>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</si>
  <si>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</si>
  <si>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</si>
  <si>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</si>
  <si>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</si>
  <si>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</si>
  <si>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</si>
  <si>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</si>
  <si>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</si>
  <si>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</si>
  <si>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</si>
  <si>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</si>
  <si>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</si>
  <si>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</si>
  <si>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</si>
  <si>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</si>
  <si>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</si>
  <si>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</si>
  <si>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</si>
  <si>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</si>
  <si>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</si>
  <si>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</si>
  <si>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</si>
  <si>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</si>
  <si>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</si>
  <si>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</si>
  <si>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</si>
  <si>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</si>
  <si>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</si>
  <si>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</si>
  <si>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</si>
  <si>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</si>
  <si>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</si>
  <si>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</si>
  <si>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</si>
  <si>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</si>
  <si>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</si>
  <si>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</si>
  <si>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</si>
  <si>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</si>
  <si>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</si>
  <si>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</si>
  <si>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</si>
  <si>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</si>
  <si>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</si>
  <si>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</si>
  <si>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</si>
  <si>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</si>
  <si>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</si>
  <si>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</si>
  <si>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</si>
  <si>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</si>
  <si>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</si>
  <si>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</si>
  <si>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</si>
  <si>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</si>
  <si>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</si>
  <si>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</si>
  <si>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</si>
  <si>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</si>
  <si>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</si>
  <si>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</si>
  <si>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</si>
  <si>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</si>
  <si>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</si>
  <si>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</si>
  <si>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</si>
  <si>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</si>
  <si>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</si>
  <si>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</si>
  <si>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</si>
  <si>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</si>
  <si>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</si>
  <si>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</si>
  <si>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</si>
  <si>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</si>
  <si>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</si>
  <si>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</si>
  <si>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</si>
  <si>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</si>
  <si>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</si>
  <si>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</si>
  <si>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</si>
  <si>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</si>
  <si>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</si>
  <si>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</si>
  <si>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</si>
  <si>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</si>
  <si>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</si>
  <si>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</si>
  <si>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</si>
  <si>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</si>
  <si>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</si>
  <si>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</si>
  <si>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</si>
  <si>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</si>
  <si>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</si>
  <si>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</si>
  <si>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</si>
  <si>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</si>
  <si>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</si>
  <si>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</si>
  <si>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</si>
  <si>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</si>
  <si>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</si>
  <si>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</si>
  <si>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</si>
  <si>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</si>
  <si>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</si>
  <si>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</si>
  <si>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</si>
  <si>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</si>
  <si>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</si>
  <si>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</si>
  <si>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</si>
  <si>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</si>
  <si>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</si>
  <si>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</si>
  <si>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</si>
  <si>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</si>
  <si>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</si>
  <si>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</si>
  <si>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</si>
  <si>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</si>
  <si>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</si>
  <si>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</si>
  <si>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</si>
  <si>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</si>
  <si>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</si>
  <si>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</si>
  <si>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</si>
  <si>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</si>
  <si>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</si>
  <si>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</si>
  <si>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</si>
  <si>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</si>
  <si>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</si>
  <si>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</si>
  <si>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</si>
  <si>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</si>
  <si>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</si>
  <si>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</si>
  <si>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</si>
  <si>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</si>
  <si>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</si>
  <si>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</si>
  <si>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</si>
  <si>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</si>
  <si>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</si>
  <si>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</si>
  <si>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</si>
  <si>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</si>
  <si>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</si>
  <si>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</si>
  <si>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</si>
  <si>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</si>
  <si>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</si>
  <si>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</si>
  <si>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</si>
  <si>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</si>
  <si>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</si>
  <si>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</si>
  <si>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</si>
  <si>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</si>
  <si>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</si>
  <si>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</si>
  <si>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</si>
  <si>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</si>
  <si>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</si>
  <si>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</si>
  <si>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</si>
  <si>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</si>
  <si>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</si>
  <si>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</si>
  <si>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</si>
  <si>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</si>
  <si>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</si>
  <si>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</si>
  <si>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</si>
  <si>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</si>
  <si>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</si>
  <si>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</si>
  <si>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</si>
  <si>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</si>
  <si>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</si>
  <si>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</si>
  <si>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</si>
  <si>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</si>
  <si>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</si>
  <si>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</si>
  <si>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</si>
  <si>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</si>
  <si>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</si>
  <si>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</si>
  <si>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</si>
  <si>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</si>
  <si>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</si>
  <si>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</si>
  <si>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</si>
  <si>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</si>
  <si>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</si>
  <si>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</si>
  <si>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</si>
  <si>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</si>
  <si>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</si>
  <si>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</si>
  <si>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</si>
  <si>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</si>
  <si>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</si>
  <si>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</si>
  <si>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</si>
  <si>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</si>
  <si>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</si>
  <si>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</si>
  <si>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</si>
  <si>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</si>
  <si>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</si>
  <si>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</si>
  <si>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</si>
  <si>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</si>
  <si>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</si>
  <si>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</si>
  <si>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</si>
  <si>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</si>
  <si>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</si>
  <si>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</si>
  <si>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</si>
  <si>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</si>
  <si>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</si>
  <si>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</si>
  <si>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</si>
  <si>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</si>
  <si>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</si>
  <si>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</si>
  <si>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</si>
  <si>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</si>
  <si>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</si>
  <si>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</si>
  <si>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</si>
  <si>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</si>
  <si>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</si>
  <si>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</si>
  <si>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</si>
  <si>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</si>
  <si>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</si>
  <si>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</si>
  <si>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</si>
  <si>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</si>
  <si>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</si>
  <si>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</si>
  <si>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</si>
  <si>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</si>
  <si>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</si>
  <si>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</si>
  <si>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</si>
  <si>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</si>
  <si>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</si>
  <si>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</si>
  <si>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</si>
  <si>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</si>
  <si>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</si>
  <si>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</si>
  <si>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</si>
  <si>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</si>
  <si>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</si>
  <si>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</si>
  <si>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</si>
  <si>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</si>
  <si>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</si>
  <si>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</si>
  <si>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</si>
  <si>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</si>
  <si>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</si>
  <si>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</si>
  <si>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</si>
  <si>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</si>
  <si>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</si>
  <si>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</si>
  <si>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</si>
  <si>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</si>
  <si>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</si>
  <si>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</si>
  <si>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</si>
  <si>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</si>
  <si>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</si>
  <si>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</si>
  <si>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</si>
  <si>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</si>
  <si>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</si>
  <si>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</si>
  <si>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</si>
  <si>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</si>
  <si>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</si>
  <si>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</si>
  <si>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</si>
  <si>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</si>
  <si>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</si>
  <si>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</si>
  <si>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</si>
  <si>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</si>
  <si>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</si>
  <si>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</si>
  <si>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</si>
  <si>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</si>
  <si>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</si>
  <si>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</si>
  <si>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</si>
  <si>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</si>
  <si>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</si>
  <si>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</si>
  <si>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</si>
  <si>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</si>
  <si>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</si>
  <si>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</si>
  <si>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</si>
  <si>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</si>
  <si>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</si>
  <si>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</si>
  <si>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</si>
  <si>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</si>
  <si>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</si>
  <si>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</si>
  <si>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</si>
  <si>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</si>
  <si>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</si>
  <si>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</si>
  <si>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</si>
  <si>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</si>
  <si>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</si>
  <si>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</si>
  <si>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</si>
  <si>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</si>
  <si>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</si>
  <si>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</si>
  <si>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</si>
  <si>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</si>
  <si>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</si>
  <si>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</si>
  <si>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</si>
  <si>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</si>
  <si>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</si>
  <si>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</si>
  <si>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</si>
  <si>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</si>
  <si>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</si>
  <si>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</si>
  <si>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</si>
  <si>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</si>
  <si>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</si>
  <si>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</si>
  <si>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</si>
  <si>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</si>
  <si>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</si>
  <si>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</si>
  <si>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</si>
  <si>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</si>
  <si>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</si>
  <si>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</si>
  <si>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</si>
  <si>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</si>
  <si>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</si>
  <si>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</si>
  <si>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</si>
  <si>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</si>
  <si>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</si>
  <si>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</si>
  <si>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</si>
  <si>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</si>
  <si>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</si>
  <si>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</si>
  <si>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</si>
  <si>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</si>
  <si>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</si>
  <si>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</si>
  <si>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</si>
  <si>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</si>
  <si>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</si>
  <si>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</si>
  <si>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</si>
  <si>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</si>
  <si>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</si>
  <si>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</si>
  <si>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</si>
  <si>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</si>
  <si>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</si>
  <si>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</si>
  <si>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</si>
  <si>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</si>
  <si>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</si>
  <si>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</si>
  <si>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</si>
  <si>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</si>
  <si>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</si>
  <si>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</si>
  <si>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</si>
  <si>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</si>
  <si>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</si>
  <si>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</si>
  <si>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</si>
  <si>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</si>
  <si>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</si>
  <si>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</si>
  <si>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</si>
  <si>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</si>
  <si>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</si>
  <si>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</si>
  <si>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</si>
  <si>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</si>
  <si>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</si>
  <si>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</si>
  <si>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</si>
  <si>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</si>
  <si>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</si>
  <si>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</si>
  <si>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</si>
  <si>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</si>
  <si>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</si>
  <si>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</si>
  <si>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</si>
  <si>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</si>
  <si>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</si>
  <si>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</si>
  <si>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</si>
  <si>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</si>
  <si>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</si>
  <si>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</si>
  <si>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</si>
  <si>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</si>
  <si>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</si>
  <si>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</si>
  <si>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</si>
  <si>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</si>
  <si>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</si>
  <si>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</si>
  <si>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</si>
  <si>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</si>
  <si>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</si>
  <si>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</si>
  <si>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</si>
  <si>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</si>
  <si>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</si>
  <si>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</si>
  <si>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</si>
  <si>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</si>
  <si>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</si>
  <si>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</si>
  <si>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</si>
  <si>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</si>
  <si>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</si>
  <si>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</si>
  <si>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</si>
  <si>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</si>
  <si>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</si>
  <si>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</si>
  <si>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</si>
  <si>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</si>
  <si>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</si>
  <si>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</si>
  <si>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</si>
  <si>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</si>
  <si>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</si>
  <si>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</si>
  <si>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</si>
  <si>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</si>
  <si>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</si>
  <si>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</si>
  <si>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</si>
  <si>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</si>
  <si>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</si>
  <si>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</si>
  <si>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</si>
  <si>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</si>
  <si>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</si>
  <si>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</si>
  <si>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</si>
  <si>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</si>
  <si>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</si>
  <si>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</si>
  <si>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</si>
  <si>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</si>
  <si>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</si>
  <si>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</si>
  <si>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</si>
  <si>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</si>
  <si>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</si>
  <si>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</si>
  <si>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</si>
  <si>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</si>
  <si>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</si>
  <si>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</si>
  <si>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</si>
  <si>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</si>
  <si>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</si>
  <si>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</si>
  <si>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</si>
  <si>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</si>
  <si>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</si>
  <si>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</si>
  <si>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</si>
  <si>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</si>
  <si>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</si>
  <si>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</si>
  <si>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</si>
  <si>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</si>
  <si>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</si>
  <si>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</si>
  <si>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</si>
  <si>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</si>
  <si>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</si>
  <si>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</si>
  <si>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</si>
  <si>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</si>
  <si>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</si>
  <si>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</si>
  <si>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</si>
  <si>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</si>
  <si>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</si>
  <si>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</si>
  <si>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</si>
  <si>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</si>
  <si>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</si>
  <si>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</si>
  <si>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</si>
  <si>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</si>
  <si>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</si>
  <si>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</si>
  <si>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</si>
  <si>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</si>
  <si>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</si>
  <si>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</si>
  <si>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</si>
  <si>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</si>
  <si>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</si>
  <si>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</si>
  <si>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</si>
  <si>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</si>
  <si>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</si>
  <si>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</si>
  <si>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</si>
  <si>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</si>
  <si>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</si>
  <si>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</si>
  <si>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</si>
  <si>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</si>
  <si>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</si>
  <si>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</si>
  <si>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</si>
  <si>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</si>
  <si>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</si>
  <si>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</si>
  <si>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</si>
  <si>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</si>
  <si>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</si>
  <si>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</si>
  <si>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</si>
  <si>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</si>
  <si>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</si>
  <si>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</si>
  <si>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</si>
  <si>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</si>
  <si>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</si>
  <si>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</si>
  <si>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</si>
  <si>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</si>
  <si>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</si>
  <si>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</si>
  <si>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</si>
  <si>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</si>
  <si>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</si>
  <si>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</si>
  <si>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</si>
  <si>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</si>
  <si>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</si>
  <si>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</si>
  <si>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</si>
  <si>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</si>
  <si>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</si>
  <si>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</si>
  <si>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</si>
  <si>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</si>
  <si>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</si>
  <si>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</si>
  <si>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</si>
  <si>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</si>
  <si>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</si>
  <si>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</si>
  <si>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</si>
  <si>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</si>
  <si>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</si>
  <si>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</si>
  <si>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</si>
  <si>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</si>
  <si>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</si>
  <si>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</si>
  <si>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</si>
  <si>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</si>
  <si>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</si>
  <si>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</si>
  <si>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</si>
  <si>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</si>
  <si>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</si>
  <si>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</si>
  <si>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</si>
  <si>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</si>
  <si>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</si>
  <si>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</si>
  <si>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</si>
  <si>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</si>
  <si>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</si>
  <si>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</si>
  <si>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</si>
  <si>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</si>
  <si>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</si>
  <si>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</si>
  <si>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</si>
  <si>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</si>
  <si>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</si>
  <si>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</si>
  <si>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</si>
  <si>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</si>
  <si>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</si>
  <si>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</si>
  <si>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</si>
  <si>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</si>
  <si>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</si>
  <si>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</si>
  <si>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</si>
  <si>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</si>
  <si>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</si>
  <si>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</si>
  <si>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</si>
  <si>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</si>
  <si>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</si>
  <si>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</si>
  <si>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</si>
  <si>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</si>
  <si>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</si>
  <si>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</si>
  <si>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</si>
  <si>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</si>
  <si>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</si>
  <si>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</si>
  <si>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</si>
  <si>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</si>
  <si>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</si>
  <si>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</si>
  <si>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</si>
  <si>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</si>
  <si>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</si>
  <si>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</si>
  <si>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</si>
  <si>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</si>
  <si>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</si>
  <si>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</si>
  <si>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</si>
  <si>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</si>
  <si>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</si>
  <si>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</si>
  <si>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</si>
  <si>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</si>
  <si>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</si>
  <si>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</si>
  <si>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</si>
  <si>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</si>
  <si>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</si>
  <si>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</si>
  <si>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</si>
  <si>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</si>
  <si>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</si>
  <si>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</si>
  <si>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</si>
  <si>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</si>
  <si>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</si>
  <si>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</si>
  <si>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</si>
  <si>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</si>
  <si>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</si>
  <si>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</si>
  <si>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</si>
  <si>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</si>
  <si>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</si>
  <si>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</si>
  <si>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</si>
  <si>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</si>
  <si>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</si>
  <si>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</si>
  <si>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</si>
  <si>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</si>
  <si>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</si>
  <si>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</si>
  <si>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</si>
  <si>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</si>
  <si>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</si>
  <si>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</si>
  <si>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</si>
  <si>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</si>
  <si>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</si>
  <si>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</si>
  <si>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</si>
  <si>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</si>
  <si>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</si>
  <si>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</si>
  <si>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</si>
  <si>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</si>
  <si>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</si>
  <si>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</si>
  <si>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</si>
  <si>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</si>
  <si>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</si>
  <si>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</si>
  <si>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</si>
  <si>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</si>
  <si>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</si>
  <si>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</si>
  <si>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</si>
  <si>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</si>
  <si>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</si>
  <si>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</si>
  <si>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</si>
  <si>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</si>
  <si>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</si>
  <si>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</si>
  <si>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</si>
  <si>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</si>
  <si>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</si>
  <si>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</si>
  <si>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</si>
  <si>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</si>
  <si>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</si>
  <si>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</si>
  <si>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</si>
  <si>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</si>
  <si>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</si>
  <si>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</si>
  <si>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</si>
  <si>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</si>
  <si>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</si>
  <si>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</si>
  <si>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</si>
  <si>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</si>
  <si>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</si>
  <si>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</si>
  <si>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</si>
  <si>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</si>
  <si>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</si>
  <si>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</si>
  <si>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</si>
  <si>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</si>
  <si>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</si>
  <si>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</si>
  <si>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</si>
  <si>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</si>
  <si>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</si>
  <si>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</si>
  <si>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</si>
  <si>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</si>
  <si>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</si>
  <si>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</si>
  <si>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</si>
  <si>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</si>
  <si>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</si>
  <si>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</si>
  <si>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</si>
  <si>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</si>
  <si>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</si>
  <si>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</si>
  <si>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</si>
  <si>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</si>
  <si>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</si>
  <si>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</si>
  <si>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</si>
  <si>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</si>
  <si>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</si>
  <si>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</si>
  <si>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</si>
  <si>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</si>
  <si>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</si>
  <si>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</si>
  <si>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</si>
  <si>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</si>
  <si>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</si>
  <si>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</si>
  <si>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</si>
  <si>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</si>
  <si>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</si>
  <si>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</si>
  <si>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</si>
  <si>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</si>
  <si>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</si>
  <si>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</si>
  <si>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</si>
  <si>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</si>
  <si>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</si>
  <si>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</si>
  <si>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</si>
  <si>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</si>
  <si>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</si>
  <si>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</si>
  <si>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</si>
  <si>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</si>
  <si>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</si>
  <si>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</si>
  <si>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</si>
  <si>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</si>
  <si>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</si>
  <si>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</si>
  <si>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</si>
  <si>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</si>
  <si>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</si>
  <si>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</si>
  <si>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</si>
  <si>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</si>
  <si>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</si>
  <si>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</si>
  <si>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</si>
  <si>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</si>
  <si>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</si>
  <si>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</si>
  <si>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</si>
  <si>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</si>
  <si>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</si>
  <si>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</si>
  <si>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</si>
  <si>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</si>
  <si>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</si>
  <si>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</si>
  <si>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</si>
  <si>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</si>
  <si>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</si>
  <si>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</si>
  <si>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</si>
  <si>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</si>
  <si>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</si>
  <si>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</si>
  <si>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</si>
  <si>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</si>
  <si>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</si>
  <si>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</si>
  <si>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</si>
  <si>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</si>
  <si>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</si>
  <si>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</si>
  <si>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</si>
  <si>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</si>
  <si>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</si>
  <si>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</si>
  <si>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</si>
  <si>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</si>
  <si>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</si>
  <si>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</si>
  <si>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</si>
  <si>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</si>
  <si>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</si>
  <si>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</si>
  <si>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</si>
  <si>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</si>
  <si>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</si>
  <si>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</si>
  <si>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</si>
  <si>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</si>
  <si>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</si>
  <si>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</si>
  <si>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</si>
  <si>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</si>
  <si>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</si>
  <si>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</si>
  <si>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</si>
  <si>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</si>
  <si>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</si>
  <si>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</si>
  <si>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</si>
  <si>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</si>
  <si>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</si>
  <si>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</si>
  <si>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</si>
  <si>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</si>
  <si>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</si>
  <si>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</si>
  <si>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</si>
  <si>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</si>
  <si>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</si>
  <si>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</si>
  <si>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</si>
  <si>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</si>
  <si>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</si>
  <si>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</si>
  <si>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</si>
  <si>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</si>
  <si>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</si>
  <si>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</si>
  <si>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</si>
  <si>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</si>
  <si>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</si>
  <si>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</si>
  <si>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</si>
  <si>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</si>
  <si>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</si>
  <si>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</si>
  <si>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</si>
  <si>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</si>
  <si>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</si>
  <si>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</si>
  <si>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</si>
  <si>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</si>
  <si>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</si>
  <si>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</si>
  <si>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</si>
  <si>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</si>
  <si>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</si>
  <si>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</si>
  <si>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</si>
  <si>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</si>
  <si>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</si>
  <si>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</si>
  <si>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</si>
  <si>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</si>
  <si>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</si>
  <si>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</si>
  <si>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</si>
  <si>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</si>
  <si>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</si>
  <si>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</si>
  <si>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</si>
  <si>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</si>
  <si>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</si>
  <si>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</si>
  <si>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</si>
  <si>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</si>
  <si>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</si>
  <si>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</si>
  <si>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</si>
  <si>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</si>
  <si>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</si>
  <si>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</si>
  <si>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</si>
  <si>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</si>
  <si>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</si>
  <si>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</si>
  <si>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</si>
  <si>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</si>
  <si>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</si>
  <si>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</si>
  <si>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</si>
  <si>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</si>
  <si>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</si>
  <si>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</si>
  <si>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</si>
  <si>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</si>
  <si>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</si>
  <si>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</si>
  <si>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</si>
  <si>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</si>
  <si>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</si>
  <si>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</si>
  <si>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</si>
  <si>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</si>
  <si>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</si>
  <si>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</si>
  <si>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</si>
  <si>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</si>
  <si>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</si>
  <si>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</si>
  <si>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</si>
  <si>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</si>
  <si>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</si>
  <si>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</si>
  <si>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</si>
  <si>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</si>
  <si>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</si>
  <si>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</si>
  <si>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</si>
  <si>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</si>
  <si>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</si>
  <si>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</si>
  <si>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</si>
  <si>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</si>
  <si>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</si>
  <si>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</si>
  <si>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</si>
  <si>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</si>
  <si>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</si>
  <si>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</si>
  <si>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</si>
  <si>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</si>
  <si>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</si>
  <si>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</si>
  <si>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</si>
  <si>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</si>
  <si>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</si>
  <si>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</si>
  <si>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</si>
  <si>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</si>
  <si>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</si>
  <si>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</si>
  <si>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</si>
  <si>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</si>
  <si>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</si>
  <si>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</si>
  <si>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</si>
  <si>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</si>
  <si>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</si>
  <si>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</si>
  <si>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</si>
  <si>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</si>
  <si>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</si>
  <si>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</si>
  <si>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</si>
  <si>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</si>
  <si>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</si>
  <si>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</si>
  <si>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</si>
  <si>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</si>
  <si>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</si>
  <si>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</si>
  <si>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</si>
  <si>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</si>
  <si>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</si>
  <si>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</si>
  <si>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</si>
  <si>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</si>
  <si>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</si>
  <si>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</si>
  <si>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</si>
  <si>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</si>
  <si>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</si>
  <si>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</si>
  <si>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</si>
  <si>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</si>
  <si>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</si>
  <si>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</si>
  <si>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</si>
  <si>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</si>
  <si>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</si>
  <si>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</si>
  <si>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</si>
  <si>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</si>
  <si>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</si>
  <si>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</si>
  <si>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</si>
  <si>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</si>
  <si>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</si>
  <si>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</si>
  <si>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</si>
  <si>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</si>
  <si>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</si>
  <si>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</si>
  <si>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</si>
  <si>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</si>
  <si>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</si>
  <si>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</si>
  <si>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</si>
  <si>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</si>
  <si>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</si>
  <si>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</si>
  <si>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</si>
  <si>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</si>
  <si>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</si>
  <si>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</si>
  <si>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</si>
  <si>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</si>
  <si>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</si>
  <si>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</si>
  <si>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</si>
  <si>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</si>
  <si>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</si>
  <si>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</si>
  <si>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</si>
  <si>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</si>
  <si>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</si>
  <si>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</si>
  <si>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</si>
  <si>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</si>
  <si>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</si>
  <si>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</si>
  <si>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</si>
  <si>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</si>
  <si>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</si>
  <si>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</si>
  <si>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</si>
  <si>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</si>
  <si>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</si>
  <si>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</si>
  <si>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</si>
  <si>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</si>
  <si>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</si>
  <si>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</si>
  <si>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</si>
  <si>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</si>
  <si>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</si>
  <si>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</si>
  <si>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</si>
  <si>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</si>
  <si>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</si>
  <si>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</si>
  <si>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</si>
  <si>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</si>
  <si>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</si>
  <si>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</si>
  <si>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</si>
  <si>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</si>
  <si>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</si>
  <si>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</si>
  <si>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</si>
  <si>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</si>
  <si>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</si>
  <si>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</si>
  <si>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</si>
  <si>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</si>
  <si>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</si>
  <si>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</si>
  <si>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</si>
  <si>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</si>
  <si>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</si>
  <si>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</si>
  <si>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</si>
  <si>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</si>
  <si>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</si>
  <si>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</si>
  <si>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</si>
  <si>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</si>
  <si>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</si>
  <si>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</si>
  <si>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</si>
  <si>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</si>
  <si>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</si>
  <si>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</si>
  <si>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</si>
  <si>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</si>
  <si>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</si>
  <si>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</si>
  <si>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</si>
  <si>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</si>
  <si>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</si>
  <si>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</si>
  <si>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</si>
  <si>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</si>
  <si>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</si>
  <si>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</si>
  <si>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</si>
  <si>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</si>
  <si>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</si>
  <si>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</si>
  <si>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</si>
  <si>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</si>
  <si>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</si>
  <si>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</si>
  <si>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</si>
  <si>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</si>
  <si>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</si>
  <si>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</si>
  <si>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</si>
  <si>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</si>
  <si>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</si>
  <si>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</si>
  <si>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</si>
  <si>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</si>
  <si>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</si>
  <si>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</si>
  <si>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</si>
  <si>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</si>
  <si>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</si>
  <si>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</si>
  <si>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</si>
  <si>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</si>
  <si>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</si>
  <si>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</si>
  <si>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</si>
  <si>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</si>
  <si>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</si>
  <si>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</si>
  <si>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</si>
  <si>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</si>
  <si>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</si>
  <si>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</si>
  <si>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</si>
  <si>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</si>
  <si>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</si>
  <si>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</si>
  <si>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</si>
  <si>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</si>
  <si>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</si>
  <si>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</si>
  <si>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</si>
  <si>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</si>
  <si>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</si>
  <si>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</si>
  <si>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</si>
  <si>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</si>
  <si>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</si>
  <si>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</si>
  <si>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</si>
  <si>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</si>
  <si>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</si>
  <si>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</si>
  <si>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</si>
  <si>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</si>
  <si>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</si>
  <si>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</si>
  <si>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</si>
  <si>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</si>
  <si>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</si>
  <si>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</si>
  <si>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</si>
  <si>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</si>
  <si>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</si>
  <si>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</si>
  <si>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</si>
  <si>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</si>
  <si>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</si>
  <si>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</si>
  <si>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</si>
  <si>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</si>
  <si>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</si>
  <si>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</si>
  <si>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</si>
  <si>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</si>
  <si>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</si>
  <si>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</si>
  <si>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</si>
  <si>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</si>
  <si>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</si>
  <si>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</si>
  <si>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</si>
  <si>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</si>
  <si>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</si>
  <si>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</si>
  <si>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</si>
  <si>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</si>
  <si>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</si>
  <si>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</si>
  <si>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</si>
  <si>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</si>
  <si>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</si>
  <si>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</si>
  <si>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</si>
  <si>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</si>
  <si>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</si>
  <si>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</si>
  <si>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</si>
  <si>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</si>
  <si>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</si>
  <si>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</si>
  <si>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</si>
  <si>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</si>
  <si>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</si>
  <si>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</si>
  <si>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</si>
  <si>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</si>
  <si>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</si>
  <si>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</si>
  <si>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</si>
  <si>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</si>
  <si>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</si>
  <si>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</si>
  <si>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</si>
  <si>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</si>
  <si>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</si>
  <si>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</si>
  <si>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</si>
  <si>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</si>
  <si>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</si>
  <si>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</si>
  <si>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</si>
  <si>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</si>
  <si>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</si>
  <si>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</si>
  <si>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</si>
  <si>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</si>
  <si>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</si>
  <si>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</si>
  <si>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</si>
  <si>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</si>
  <si>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</si>
  <si>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</si>
  <si>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</si>
  <si>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</si>
  <si>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</si>
  <si>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</si>
  <si>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</si>
  <si>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</si>
  <si>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</si>
  <si>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</si>
  <si>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</si>
  <si>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</si>
  <si>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</si>
  <si>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</si>
  <si>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</si>
  <si>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</si>
  <si>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</si>
  <si>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</si>
  <si>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</si>
  <si>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</si>
  <si>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</si>
  <si>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</si>
  <si>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</si>
  <si>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</si>
  <si>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</si>
  <si>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</si>
  <si>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</si>
  <si>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</si>
  <si>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</si>
  <si>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</si>
  <si>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</si>
  <si>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</si>
  <si>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</si>
  <si>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</si>
  <si>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</si>
  <si>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</si>
  <si>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</si>
  <si>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</si>
  <si>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</si>
  <si>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</si>
  <si>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</si>
  <si>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</si>
  <si>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</si>
  <si>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</si>
  <si>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</si>
  <si>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</si>
  <si>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</si>
  <si>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</si>
  <si>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</si>
  <si>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</si>
  <si>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</si>
  <si>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</si>
  <si>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</si>
  <si>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</si>
  <si>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</si>
  <si>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</si>
  <si>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</si>
  <si>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</si>
  <si>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</si>
  <si>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</si>
  <si>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</si>
  <si>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</si>
  <si>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</si>
  <si>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</si>
  <si>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</si>
  <si>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</si>
  <si>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</si>
  <si>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</si>
  <si>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</si>
  <si>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</si>
  <si>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</si>
  <si>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</si>
  <si>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</si>
  <si>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</si>
  <si>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</si>
  <si>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</si>
  <si>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</si>
  <si>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</si>
  <si>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</si>
  <si>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</si>
  <si>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</si>
  <si>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</si>
  <si>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</si>
  <si>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</si>
  <si>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</si>
  <si>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</si>
  <si>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</si>
  <si>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</si>
  <si>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</si>
  <si>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</si>
  <si>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</si>
  <si>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</si>
  <si>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</si>
  <si>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</si>
  <si>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</si>
  <si>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</si>
  <si>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</si>
  <si>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</si>
  <si>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</si>
  <si>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</si>
  <si>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</si>
  <si>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</si>
  <si>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</si>
  <si>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</si>
  <si>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</si>
  <si>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</si>
  <si>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</si>
  <si>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</si>
  <si>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</si>
  <si>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</si>
  <si>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</si>
  <si>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</si>
  <si>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</si>
  <si>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</si>
  <si>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</si>
  <si>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</si>
  <si>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</si>
  <si>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</si>
  <si>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</si>
  <si>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</si>
  <si>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</si>
  <si>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</si>
  <si>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</si>
  <si>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</si>
  <si>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</si>
  <si>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</si>
  <si>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</si>
  <si>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</si>
  <si>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</si>
  <si>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</si>
  <si>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</si>
  <si>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</si>
  <si>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</si>
  <si>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</si>
  <si>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</si>
  <si>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</si>
  <si>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</si>
  <si>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</si>
  <si>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</si>
  <si>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</si>
  <si>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</si>
  <si>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</si>
  <si>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</si>
  <si>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</si>
  <si>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</si>
  <si>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</si>
  <si>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</si>
  <si>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</si>
  <si>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</si>
  <si>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</si>
  <si>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</si>
  <si>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</si>
  <si>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</si>
  <si>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</si>
  <si>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</si>
  <si>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</si>
  <si>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</si>
  <si>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</si>
  <si>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</si>
  <si>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</si>
  <si>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</si>
  <si>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</si>
  <si>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</si>
  <si>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</si>
  <si>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</si>
  <si>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</si>
  <si>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</si>
  <si>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</si>
  <si>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</si>
  <si>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</si>
  <si>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</si>
  <si>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</si>
  <si>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</si>
  <si>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</si>
  <si>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</si>
  <si>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</si>
  <si>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</si>
  <si>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</si>
  <si>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</si>
  <si>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</si>
  <si>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</si>
  <si>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</si>
  <si>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</si>
  <si>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</si>
  <si>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</si>
  <si>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</si>
  <si>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</si>
  <si>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</si>
  <si>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</si>
  <si>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</si>
  <si>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</si>
  <si>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</si>
  <si>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</si>
  <si>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</si>
  <si>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</si>
  <si>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</si>
  <si>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</si>
  <si>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</si>
  <si>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</si>
  <si>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</si>
  <si>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</si>
  <si>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</si>
  <si>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</si>
  <si>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</si>
  <si>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</si>
  <si>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</si>
  <si>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</si>
  <si>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</si>
  <si>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</si>
  <si>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</si>
  <si>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</si>
  <si>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</si>
  <si>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</si>
  <si>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</si>
  <si>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</si>
  <si>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</si>
  <si>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</si>
  <si>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</si>
  <si>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</si>
  <si>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</si>
  <si>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</si>
  <si>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</si>
  <si>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</si>
  <si>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</si>
  <si>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</si>
  <si>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</si>
  <si>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</si>
  <si>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</si>
  <si>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</si>
  <si>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</si>
  <si>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</si>
  <si>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</si>
  <si>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</si>
  <si>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</si>
  <si>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</si>
  <si>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</si>
  <si>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</si>
  <si>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</si>
  <si>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</si>
  <si>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</si>
  <si>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</si>
  <si>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</si>
  <si>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</si>
  <si>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</si>
  <si>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</si>
  <si>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</si>
  <si>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</si>
  <si>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</si>
  <si>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</si>
  <si>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</si>
  <si>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</si>
  <si>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</si>
  <si>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</si>
  <si>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</si>
  <si>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</si>
  <si>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</si>
  <si>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</si>
  <si>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</si>
  <si>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</si>
  <si>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</si>
  <si>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</si>
  <si>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</si>
  <si>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</si>
  <si>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</si>
  <si>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</si>
  <si>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</si>
  <si>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</si>
  <si>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</si>
  <si>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</si>
  <si>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</si>
  <si>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</si>
  <si>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</si>
  <si>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</si>
  <si>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</si>
  <si>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</si>
  <si>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</si>
  <si>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</si>
  <si>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</si>
  <si>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</si>
  <si>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</si>
  <si>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</si>
  <si>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</si>
  <si>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</si>
  <si>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</si>
  <si>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</si>
  <si>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</si>
  <si>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</si>
  <si>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</si>
  <si>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</si>
  <si>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</si>
  <si>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</si>
  <si>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</si>
  <si>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</si>
  <si>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</si>
  <si>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</si>
  <si>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</si>
  <si>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</si>
  <si>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</si>
  <si>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</si>
  <si>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</si>
  <si>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</si>
  <si>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</si>
  <si>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</si>
  <si>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</si>
  <si>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</si>
  <si>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</si>
  <si>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</si>
  <si>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</si>
  <si>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</si>
  <si>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</si>
  <si>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</si>
  <si>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</si>
  <si>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</si>
  <si>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</si>
  <si>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</si>
  <si>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</si>
  <si>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</si>
  <si>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</si>
  <si>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</si>
  <si>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</si>
  <si>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</si>
  <si>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</si>
  <si>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</si>
  <si>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</si>
  <si>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</si>
  <si>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</si>
  <si>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</si>
  <si>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</si>
  <si>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</si>
  <si>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</si>
  <si>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</si>
  <si>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</si>
  <si>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</si>
  <si>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</si>
  <si>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</si>
  <si>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</si>
  <si>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</si>
  <si>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</si>
  <si>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</si>
  <si>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</si>
  <si>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</si>
  <si>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</si>
  <si>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</si>
  <si>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</si>
  <si>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</si>
  <si>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</si>
  <si>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</si>
  <si>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</si>
  <si>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</si>
  <si>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</si>
  <si>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</si>
  <si>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</si>
  <si>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</si>
  <si>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</si>
  <si>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</si>
  <si>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</si>
  <si>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</si>
  <si>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</si>
  <si>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</si>
  <si>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</si>
  <si>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</si>
  <si>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</si>
  <si>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</si>
  <si>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</si>
  <si>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</si>
  <si>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</si>
  <si>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</si>
  <si>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</si>
  <si>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</si>
  <si>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</si>
  <si>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</si>
  <si>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</si>
  <si>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</si>
  <si>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</si>
  <si>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</si>
  <si>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</si>
  <si>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</si>
  <si>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</si>
  <si>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</si>
  <si>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</si>
  <si>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</si>
  <si>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</si>
  <si>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</si>
  <si>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</si>
  <si>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</si>
  <si>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</si>
  <si>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</si>
  <si>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</si>
  <si>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</si>
  <si>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</si>
  <si>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</si>
  <si>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</si>
  <si>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</si>
  <si>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</si>
  <si>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</si>
  <si>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</si>
  <si>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</si>
  <si>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</si>
  <si>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</si>
  <si>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</si>
  <si>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</si>
  <si>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</si>
  <si>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</si>
  <si>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</si>
  <si>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</si>
  <si>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</si>
  <si>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</si>
  <si>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</si>
  <si>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</si>
  <si>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</si>
  <si>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</si>
  <si>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</si>
  <si>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</si>
  <si>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</si>
  <si>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</si>
  <si>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</si>
  <si>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</si>
  <si>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</si>
  <si>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</si>
  <si>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</si>
  <si>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</si>
  <si>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</si>
  <si>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</si>
  <si>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</si>
  <si>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</si>
  <si>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</si>
  <si>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</si>
  <si>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</si>
  <si>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</si>
  <si>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</si>
  <si>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</si>
  <si>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</si>
  <si>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</si>
  <si>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</si>
  <si>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</si>
  <si>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</si>
  <si>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</si>
  <si>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</si>
  <si>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</si>
  <si>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</si>
  <si>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</si>
  <si>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</si>
  <si>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</si>
  <si>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</si>
  <si>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</si>
  <si>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</si>
  <si>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</si>
  <si>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</si>
  <si>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</si>
  <si>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</si>
  <si>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</si>
  <si>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</si>
  <si>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</si>
  <si>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</si>
  <si>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</si>
  <si>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</si>
  <si>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</si>
  <si>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</si>
  <si>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</si>
  <si>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</si>
  <si>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</si>
  <si>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</si>
  <si>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</si>
  <si>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</si>
  <si>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</si>
  <si>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</si>
  <si>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</si>
  <si>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</si>
  <si>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</si>
  <si>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</si>
  <si>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</si>
  <si>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</si>
  <si>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</si>
  <si>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</si>
  <si>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</si>
  <si>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</si>
  <si>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</si>
  <si>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</si>
  <si>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</si>
  <si>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</si>
  <si>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</si>
  <si>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</si>
  <si>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</si>
  <si>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</si>
  <si>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</si>
  <si>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</si>
  <si>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</si>
  <si>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</si>
  <si>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</si>
  <si>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</si>
  <si>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</si>
  <si>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</si>
  <si>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</si>
  <si>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</si>
  <si>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</si>
  <si>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</si>
  <si>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</si>
  <si>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</si>
  <si>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</si>
  <si>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</si>
  <si>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</si>
  <si>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</si>
  <si>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</si>
  <si>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</si>
  <si>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</si>
  <si>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</si>
  <si>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</si>
  <si>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</si>
  <si>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</si>
  <si>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</si>
  <si>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</si>
  <si>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</si>
  <si>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</si>
  <si>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</si>
  <si>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</si>
  <si>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</si>
  <si>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</si>
  <si>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</si>
  <si>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</si>
  <si>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</si>
  <si>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</si>
  <si>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</si>
  <si>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</si>
  <si>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</si>
  <si>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</si>
  <si>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</si>
  <si>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</si>
  <si>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</si>
  <si>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</si>
  <si>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</si>
  <si>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</si>
  <si>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</si>
  <si>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</si>
  <si>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</si>
  <si>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</si>
  <si>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</si>
  <si>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</si>
  <si>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</si>
  <si>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</si>
  <si>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</si>
  <si>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</si>
  <si>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</si>
  <si>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</si>
  <si>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</si>
  <si>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</si>
  <si>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</si>
  <si>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</si>
  <si>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</si>
  <si>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</si>
  <si>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</si>
  <si>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</si>
  <si>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</si>
  <si>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</si>
  <si>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</si>
  <si>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</si>
  <si>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</si>
  <si>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</si>
  <si>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</si>
  <si>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</si>
  <si>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</si>
  <si>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</si>
  <si>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</si>
  <si>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</si>
  <si>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</si>
  <si>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</si>
  <si>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</si>
  <si>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</si>
  <si>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</si>
  <si>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</si>
  <si>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</si>
  <si>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</si>
  <si>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</si>
  <si>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</si>
  <si>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</si>
  <si>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</si>
  <si>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</si>
  <si>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</si>
  <si>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</si>
  <si>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</si>
  <si>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</si>
  <si>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</si>
  <si>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</si>
  <si>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</si>
  <si>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</si>
  <si>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</si>
  <si>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</si>
  <si>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</si>
  <si>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</si>
  <si>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</si>
  <si>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</si>
  <si>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</si>
  <si>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</si>
  <si>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</si>
  <si>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</si>
  <si>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</si>
  <si>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</si>
  <si>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</si>
  <si>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</si>
  <si>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</si>
  <si>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</si>
  <si>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</si>
  <si>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</si>
  <si>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</si>
  <si>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</si>
  <si>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</si>
  <si>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</si>
  <si>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</si>
  <si>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</si>
  <si>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</si>
  <si>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</si>
  <si>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</si>
  <si>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</si>
  <si>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</si>
  <si>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</si>
  <si>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</si>
  <si>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</si>
  <si>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</si>
  <si>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</si>
  <si>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</si>
  <si>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</si>
  <si>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</si>
  <si>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</si>
  <si>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</si>
  <si>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</si>
  <si>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</si>
  <si>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</si>
  <si>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</si>
  <si>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</si>
  <si>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</si>
  <si>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</si>
  <si>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</si>
  <si>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</si>
  <si>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</si>
  <si>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</si>
  <si>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</si>
  <si>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</si>
  <si>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</si>
  <si>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</si>
  <si>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</si>
  <si>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</si>
  <si>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</si>
  <si>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</si>
  <si>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</si>
  <si>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</si>
  <si>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</si>
  <si>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</si>
  <si>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</si>
  <si>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</si>
  <si>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</si>
  <si>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</si>
  <si>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</si>
  <si>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</si>
  <si>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</si>
  <si>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</si>
  <si>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</si>
  <si>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</si>
  <si>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</si>
  <si>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</si>
  <si>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</si>
  <si>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</si>
  <si>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</si>
  <si>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</si>
  <si>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</si>
  <si>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</si>
  <si>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</si>
  <si>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</si>
  <si>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</si>
  <si>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</si>
  <si>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</si>
  <si>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</si>
  <si>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</si>
  <si>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</si>
  <si>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</si>
  <si>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</si>
  <si>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</si>
  <si>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</si>
  <si>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</si>
  <si>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</si>
  <si>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</si>
  <si>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</si>
  <si>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</si>
  <si>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</si>
  <si>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</si>
  <si>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</si>
  <si>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</si>
  <si>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</si>
  <si>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</si>
  <si>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</si>
  <si>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</si>
  <si>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</si>
  <si>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</si>
  <si>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</si>
  <si>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</si>
  <si>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</si>
  <si>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</si>
  <si>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</si>
  <si>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</si>
  <si>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</si>
  <si>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</si>
  <si>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</si>
  <si>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</si>
  <si>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</si>
  <si>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</si>
  <si>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</si>
  <si>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</si>
  <si>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</si>
  <si>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</si>
  <si>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</si>
  <si>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</si>
  <si>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</si>
  <si>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</si>
  <si>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</si>
  <si>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</si>
  <si>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</si>
  <si>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</si>
  <si>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</si>
  <si>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</si>
  <si>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</si>
  <si>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</si>
  <si>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</si>
  <si>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</si>
  <si>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</si>
  <si>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</si>
  <si>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</si>
  <si>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</si>
  <si>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</si>
  <si>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</si>
  <si>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</si>
  <si>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</si>
  <si>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</si>
  <si>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</si>
  <si>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</si>
  <si>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</si>
  <si>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</si>
  <si>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</si>
  <si>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</si>
  <si>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</si>
  <si>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</si>
  <si>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</si>
  <si>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</si>
  <si>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</si>
  <si>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</si>
  <si>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</si>
  <si>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</si>
  <si>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</si>
  <si>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</si>
  <si>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</si>
  <si>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</si>
  <si>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</si>
  <si>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</si>
  <si>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</si>
  <si>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</si>
  <si>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</si>
  <si>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</si>
  <si>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</si>
  <si>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</si>
  <si>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</si>
  <si>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</si>
  <si>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</si>
  <si>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</si>
  <si>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</si>
  <si>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</si>
  <si>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</si>
  <si>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</si>
  <si>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</si>
  <si>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</si>
  <si>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</si>
  <si>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</si>
  <si>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</si>
  <si>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</si>
  <si>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</si>
  <si>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</si>
  <si>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</si>
  <si>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</si>
  <si>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</si>
  <si>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</si>
  <si>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</si>
  <si>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</si>
  <si>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</si>
  <si>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</si>
  <si>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</si>
  <si>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</si>
  <si>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</si>
  <si>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</si>
  <si>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</si>
  <si>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</si>
  <si>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</si>
  <si>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</si>
  <si>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</si>
  <si>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</si>
  <si>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</si>
  <si>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</si>
  <si>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</si>
  <si>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</si>
  <si>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</si>
  <si>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</si>
  <si>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</si>
  <si>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</si>
  <si>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</si>
  <si>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</si>
  <si>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</si>
  <si>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</si>
  <si>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</si>
  <si>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</si>
  <si>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</si>
  <si>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</si>
  <si>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</si>
  <si>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</si>
  <si>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</si>
  <si>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</si>
  <si>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</si>
  <si>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</si>
  <si>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</si>
  <si>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</si>
  <si>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</si>
  <si>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</si>
  <si>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</si>
  <si>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</si>
  <si>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</si>
  <si>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</si>
  <si>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</si>
  <si>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</si>
  <si>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</si>
  <si>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</si>
  <si>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</si>
  <si>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</si>
  <si>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</si>
  <si>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</si>
  <si>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</si>
  <si>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</si>
  <si>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</si>
  <si>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</si>
  <si>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</si>
  <si>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</si>
  <si>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</si>
  <si>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</si>
  <si>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</si>
  <si>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</si>
  <si>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</si>
  <si>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</si>
  <si>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</si>
  <si>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</si>
  <si>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</si>
  <si>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</si>
  <si>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</si>
  <si>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</si>
  <si>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</si>
  <si>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</si>
  <si>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</si>
  <si>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</si>
  <si>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</si>
  <si>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</si>
  <si>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</si>
  <si>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</si>
  <si>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</si>
  <si>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</si>
  <si>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</si>
  <si>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</si>
  <si>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</si>
  <si>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</si>
  <si>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</si>
  <si>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</si>
  <si>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</si>
  <si>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</si>
  <si>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</si>
  <si>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</si>
  <si>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</si>
  <si>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</si>
  <si>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</si>
  <si>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</si>
  <si>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</si>
  <si>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</si>
  <si>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</si>
  <si>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</si>
  <si>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</si>
  <si>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</si>
  <si>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</si>
  <si>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</si>
  <si>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</si>
  <si>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</si>
  <si>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</si>
  <si>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</si>
  <si>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</si>
  <si>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</si>
  <si>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</si>
  <si>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</si>
  <si>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</si>
  <si>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</si>
  <si>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</si>
  <si>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</si>
  <si>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</si>
  <si>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</si>
  <si>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</si>
  <si>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</si>
  <si>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</si>
  <si>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</si>
  <si>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</si>
  <si>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</si>
  <si>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</si>
  <si>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</si>
  <si>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</si>
  <si>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</si>
  <si>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</si>
  <si>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</si>
  <si>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</si>
  <si>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</si>
  <si>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</si>
  <si>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</si>
  <si>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</si>
  <si>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</si>
  <si>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</si>
  <si>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</si>
  <si>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</si>
  <si>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</si>
  <si>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</si>
  <si>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</si>
  <si>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</si>
  <si>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</si>
  <si>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</si>
  <si>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</si>
  <si>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</si>
  <si>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</si>
  <si>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</si>
  <si>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</si>
  <si>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</si>
  <si>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</si>
  <si>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</si>
  <si>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</si>
  <si>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</si>
  <si>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</si>
  <si>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</si>
  <si>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</si>
  <si>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</si>
  <si>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</si>
  <si>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</si>
  <si>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</si>
  <si>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</si>
  <si>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</si>
  <si>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</si>
  <si>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</si>
  <si>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</si>
  <si>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</si>
  <si>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</si>
  <si>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</si>
  <si>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</si>
  <si>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</si>
  <si>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</si>
  <si>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</si>
  <si>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</si>
  <si>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</si>
  <si>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</si>
  <si>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</si>
  <si>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</si>
  <si>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</si>
  <si>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</si>
  <si>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</si>
  <si>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</si>
  <si>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</si>
  <si>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</si>
  <si>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</si>
  <si>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</si>
  <si>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</si>
  <si>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</si>
  <si>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</si>
  <si>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</si>
  <si>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</si>
  <si>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</si>
  <si>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</si>
  <si>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</si>
  <si>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</si>
  <si>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</si>
  <si>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</si>
  <si>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</si>
  <si>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</si>
  <si>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</si>
  <si>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</si>
  <si>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</si>
  <si>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</si>
  <si>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</si>
  <si>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</si>
  <si>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</si>
  <si>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</si>
  <si>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</si>
  <si>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</si>
  <si>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</si>
  <si>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</si>
  <si>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</si>
  <si>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</si>
  <si>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</si>
  <si>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</si>
  <si>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</si>
  <si>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</si>
  <si>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</si>
  <si>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</si>
  <si>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</si>
  <si>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</si>
  <si>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</si>
  <si>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</si>
  <si>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</si>
  <si>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</si>
  <si>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</si>
  <si>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</si>
  <si>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</si>
  <si>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</si>
  <si>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</si>
  <si>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</si>
  <si>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</si>
  <si>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</si>
  <si>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</si>
  <si>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</si>
  <si>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</si>
  <si>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</si>
  <si>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</si>
  <si>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</si>
  <si>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</si>
  <si>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</si>
  <si>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</si>
  <si>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</si>
  <si>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</si>
  <si>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</si>
  <si>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</si>
  <si>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</si>
  <si>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</si>
  <si>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</si>
  <si>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</si>
  <si>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</si>
  <si>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</si>
  <si>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</si>
  <si>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</si>
  <si>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</si>
  <si>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</si>
  <si>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</si>
  <si>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</si>
  <si>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</si>
  <si>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</si>
  <si>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</si>
  <si>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</si>
  <si>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</si>
  <si>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</si>
  <si>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</si>
  <si>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</si>
  <si>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</si>
  <si>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</si>
  <si>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</si>
  <si>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</si>
  <si>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</si>
  <si>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</si>
  <si>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</si>
  <si>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</si>
  <si>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</si>
  <si>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</si>
  <si>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</si>
  <si>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</si>
  <si>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</si>
  <si>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</si>
  <si>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</si>
  <si>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</si>
  <si>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</si>
  <si>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</si>
  <si>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</si>
  <si>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</si>
  <si>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</si>
  <si>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</si>
  <si>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</si>
  <si>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</si>
  <si>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</si>
  <si>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</si>
  <si>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</si>
  <si>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</si>
  <si>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</si>
  <si>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</si>
  <si>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</si>
  <si>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</si>
  <si>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</si>
  <si>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</si>
  <si>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</si>
  <si>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</si>
  <si>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</si>
  <si>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</si>
  <si>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</si>
  <si>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</si>
  <si>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</si>
  <si>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</si>
  <si>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</si>
  <si>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</si>
  <si>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</si>
  <si>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</si>
  <si>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</si>
  <si>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</si>
  <si>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</si>
  <si>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</si>
  <si>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</si>
  <si>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</si>
  <si>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</si>
  <si>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</si>
  <si>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</si>
  <si>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</si>
  <si>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</si>
  <si>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</si>
  <si>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</si>
  <si>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</si>
  <si>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</si>
  <si>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</si>
  <si>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</si>
  <si>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</si>
  <si>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</si>
  <si>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</si>
  <si>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</si>
  <si>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</si>
  <si>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</si>
  <si>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</si>
  <si>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</si>
  <si>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</si>
  <si>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</si>
  <si>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</si>
  <si>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</si>
  <si>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</si>
  <si>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</si>
  <si>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</si>
  <si>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</si>
  <si>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</si>
  <si>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</si>
  <si>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</si>
  <si>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</si>
  <si>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</si>
  <si>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</si>
  <si>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</si>
  <si>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</si>
  <si>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</si>
  <si>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</si>
  <si>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</si>
  <si>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</si>
  <si>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</si>
  <si>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</si>
  <si>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</si>
  <si>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</si>
  <si>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</si>
  <si>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</si>
  <si>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</si>
  <si>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</si>
  <si>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</si>
  <si>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</si>
  <si>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</si>
  <si>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</si>
  <si>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</si>
  <si>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</si>
  <si>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</si>
  <si>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</si>
  <si>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</si>
  <si>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</si>
  <si>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</si>
  <si>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</si>
  <si>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</si>
  <si>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</si>
  <si>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</si>
  <si>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</si>
  <si>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</si>
  <si>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</si>
  <si>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</si>
  <si>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</si>
  <si>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</si>
  <si>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</si>
  <si>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</si>
  <si>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</si>
  <si>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</si>
  <si>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</si>
  <si>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</si>
  <si>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</si>
  <si>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</si>
  <si>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</si>
  <si>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</si>
  <si>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</si>
  <si>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</si>
  <si>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</si>
  <si>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</si>
  <si>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</si>
  <si>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</si>
  <si>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</si>
  <si>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</si>
  <si>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</si>
  <si>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</si>
  <si>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</si>
  <si>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</si>
  <si>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</si>
  <si>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</si>
  <si>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</si>
  <si>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</si>
  <si>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</si>
  <si>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</si>
  <si>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</si>
  <si>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</si>
  <si>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</si>
  <si>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</si>
  <si>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</si>
  <si>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</si>
  <si>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</si>
  <si>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</si>
  <si>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</si>
  <si>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</si>
  <si>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</si>
  <si>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</si>
  <si>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</si>
  <si>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</si>
  <si>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</si>
  <si>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</si>
  <si>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</si>
  <si>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</si>
  <si>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</si>
  <si>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</si>
  <si>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</si>
  <si>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</si>
  <si>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</si>
  <si>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</si>
  <si>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</si>
  <si>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</si>
  <si>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</si>
  <si>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</si>
  <si>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</si>
  <si>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</si>
  <si>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</si>
  <si>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</si>
  <si>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</si>
  <si>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</si>
  <si>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</si>
  <si>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</si>
  <si>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</si>
  <si>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</si>
  <si>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</si>
  <si>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</si>
  <si>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</si>
  <si>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</si>
  <si>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</si>
  <si>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</si>
  <si>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</si>
  <si>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</si>
  <si>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</si>
  <si>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</si>
  <si>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</si>
  <si>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</si>
  <si>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</si>
  <si>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</si>
  <si>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</si>
  <si>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</si>
  <si>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</si>
  <si>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</si>
  <si>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</si>
  <si>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</si>
  <si>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</si>
  <si>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</si>
  <si>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</si>
  <si>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</si>
  <si>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</si>
  <si>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</si>
  <si>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</si>
  <si>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</si>
  <si>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</si>
  <si>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</si>
  <si>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</si>
  <si>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</si>
  <si>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</si>
  <si>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</si>
  <si>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</si>
  <si>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</si>
  <si>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</si>
  <si>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</si>
  <si>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</si>
  <si>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</si>
  <si>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</si>
  <si>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</si>
  <si>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</si>
  <si>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</si>
  <si>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</si>
  <si>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</si>
  <si>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</si>
  <si>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</si>
  <si>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</si>
  <si>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</si>
  <si>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</si>
  <si>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</si>
  <si>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</si>
  <si>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</si>
  <si>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</si>
  <si>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</si>
  <si>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</si>
  <si>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</si>
  <si>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</si>
  <si>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</si>
  <si>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</si>
  <si>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</si>
  <si>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</si>
  <si>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</si>
  <si>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</si>
  <si>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</si>
  <si>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</si>
  <si>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</si>
  <si>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</si>
  <si>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</si>
  <si>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</si>
  <si>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</si>
  <si>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</si>
  <si>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</si>
  <si>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</si>
  <si>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</si>
  <si>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</si>
  <si>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</si>
  <si>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</si>
  <si>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</si>
  <si>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</si>
  <si>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</si>
  <si>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</si>
  <si>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</si>
  <si>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</si>
  <si>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</si>
  <si>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</si>
  <si>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</si>
  <si>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</si>
  <si>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</si>
  <si>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</si>
  <si>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</si>
  <si>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</si>
  <si>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</si>
  <si>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</si>
  <si>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</si>
  <si>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</si>
  <si>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</si>
  <si>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</si>
  <si>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</si>
  <si>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</si>
  <si>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</si>
  <si>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</si>
  <si>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</si>
  <si>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</si>
  <si>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</si>
  <si>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</si>
  <si>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</si>
  <si>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</si>
  <si>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</si>
  <si>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</si>
  <si>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</si>
  <si>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</si>
  <si>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</si>
  <si>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</si>
  <si>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</si>
  <si>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</si>
  <si>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</si>
  <si>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</si>
  <si>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</si>
  <si>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</si>
  <si>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</si>
  <si>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</si>
  <si>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</si>
  <si>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</si>
  <si>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</si>
  <si>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</si>
  <si>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</si>
  <si>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</si>
  <si>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</si>
  <si>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</si>
  <si>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</si>
  <si>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</si>
  <si>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</si>
  <si>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</si>
  <si>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</si>
  <si>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</si>
  <si>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</si>
  <si>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</si>
  <si>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</si>
  <si>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</si>
  <si>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</si>
  <si>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</si>
  <si>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</si>
  <si>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</si>
  <si>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</si>
  <si>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</si>
  <si>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</si>
  <si>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</si>
  <si>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</si>
  <si>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</si>
  <si>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</si>
  <si>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</si>
  <si>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</si>
  <si>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</si>
  <si>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</si>
  <si>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</si>
  <si>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</si>
  <si>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</si>
  <si>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</si>
  <si>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</si>
  <si>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</si>
  <si>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</si>
  <si>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</si>
  <si>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</si>
  <si>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</si>
  <si>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</si>
  <si>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</si>
  <si>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</si>
  <si>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</si>
  <si>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</si>
  <si>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</si>
  <si>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</si>
  <si>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</si>
  <si>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</si>
  <si>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</si>
  <si>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</si>
  <si>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</si>
  <si>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</si>
  <si>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</si>
  <si>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</si>
  <si>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</si>
  <si>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</si>
  <si>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</si>
  <si>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</si>
  <si>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</si>
  <si>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</si>
  <si>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</si>
  <si>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</si>
  <si>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</si>
  <si>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</si>
  <si>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</si>
  <si>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</si>
  <si>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</si>
  <si>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</si>
  <si>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</si>
  <si>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</si>
  <si>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</si>
  <si>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</si>
  <si>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</si>
  <si>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</si>
  <si>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</si>
  <si>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</si>
  <si>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</si>
  <si>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</si>
  <si>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</si>
  <si>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</si>
  <si>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</si>
  <si>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</si>
  <si>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</si>
  <si>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</si>
  <si>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</si>
  <si>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</si>
  <si>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</si>
  <si>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</si>
  <si>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</si>
  <si>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</si>
  <si>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</si>
  <si>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</si>
  <si>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</si>
  <si>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</si>
  <si>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</si>
  <si>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</si>
  <si>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</si>
  <si>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</si>
  <si>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</si>
  <si>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</si>
  <si>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</si>
  <si>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</si>
  <si>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</si>
  <si>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</si>
  <si>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</si>
  <si>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</si>
  <si>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</si>
  <si>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</si>
  <si>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</si>
  <si>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</si>
  <si>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</si>
  <si>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</si>
  <si>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</si>
  <si>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</si>
  <si>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</si>
  <si>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</si>
  <si>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</si>
  <si>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</si>
  <si>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</si>
  <si>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</si>
  <si>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</si>
  <si>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</si>
  <si>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</si>
  <si>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</si>
  <si>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</si>
  <si>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</si>
  <si>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</si>
  <si>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</si>
  <si>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</si>
  <si>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</si>
  <si>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</si>
  <si>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</si>
  <si>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</si>
  <si>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</si>
  <si>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</si>
  <si>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</si>
  <si>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</si>
  <si>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</si>
  <si>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</si>
  <si>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</si>
  <si>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</si>
  <si>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</si>
  <si>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</si>
  <si>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</si>
  <si>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</si>
  <si>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</si>
  <si>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</si>
  <si>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</si>
  <si>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</si>
  <si>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</si>
  <si>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</si>
  <si>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</si>
  <si>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</si>
  <si>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</si>
  <si>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</si>
  <si>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</si>
  <si>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</si>
  <si>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</si>
  <si>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</si>
  <si>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</si>
  <si>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</si>
  <si>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</si>
  <si>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</si>
  <si>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</si>
  <si>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</si>
  <si>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</si>
  <si>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</si>
  <si>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</si>
  <si>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</si>
  <si>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</si>
  <si>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</si>
  <si>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</si>
  <si>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</si>
  <si>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</si>
  <si>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</si>
  <si>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</si>
  <si>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</si>
  <si>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</si>
  <si>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</si>
  <si>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</si>
  <si>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</si>
  <si>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</si>
  <si>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</si>
  <si>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</si>
  <si>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</si>
  <si>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</si>
  <si>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</si>
  <si>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</si>
  <si>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</si>
  <si>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</si>
  <si>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</si>
  <si>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</si>
  <si>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</si>
  <si>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</si>
  <si>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</si>
  <si>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</si>
  <si>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</si>
  <si>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</si>
  <si>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</si>
  <si>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</si>
  <si>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</si>
  <si>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</si>
  <si>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</si>
  <si>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</si>
  <si>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</si>
  <si>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</si>
  <si>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</si>
  <si>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</si>
  <si>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</si>
  <si>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</si>
  <si>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</si>
  <si>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</si>
  <si>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</si>
  <si>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</si>
  <si>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</si>
  <si>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</si>
  <si>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</si>
  <si>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</si>
  <si>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</si>
  <si>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</si>
  <si>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</si>
  <si>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</si>
  <si>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</si>
  <si>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</si>
  <si>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</si>
  <si>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</si>
  <si>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</si>
  <si>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</si>
  <si>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</si>
  <si>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</si>
  <si>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</si>
  <si>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</si>
  <si>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</si>
  <si>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</si>
  <si>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</si>
  <si>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</si>
  <si>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</si>
  <si>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</si>
  <si>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</si>
  <si>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</si>
  <si>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</si>
  <si>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</si>
  <si>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</si>
  <si>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</si>
  <si>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</si>
  <si>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</si>
  <si>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</si>
  <si>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</si>
  <si>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</si>
  <si>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</si>
  <si>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</si>
  <si>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</si>
  <si>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</si>
  <si>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</si>
  <si>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</si>
  <si>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</si>
  <si>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</si>
  <si>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</si>
  <si>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</si>
  <si>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</si>
  <si>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</si>
  <si>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</si>
  <si>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</si>
  <si>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</si>
  <si>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</si>
  <si>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</si>
  <si>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</si>
  <si>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</si>
  <si>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</si>
  <si>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</si>
  <si>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</si>
  <si>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</si>
  <si>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</si>
  <si>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</si>
  <si>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</si>
  <si>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</si>
  <si>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</si>
  <si>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</si>
  <si>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</si>
  <si>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</si>
  <si>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</si>
  <si>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</si>
  <si>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</si>
  <si>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</si>
  <si>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</si>
  <si>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</si>
  <si>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</si>
  <si>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</si>
  <si>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</si>
  <si>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</si>
  <si>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</si>
  <si>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</si>
  <si>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</si>
  <si>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</si>
  <si>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</si>
  <si>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</si>
  <si>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</si>
  <si>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</si>
  <si>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</si>
  <si>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</si>
  <si>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</si>
  <si>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</si>
  <si>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</si>
  <si>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</si>
  <si>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</si>
  <si>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</si>
  <si>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</si>
  <si>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</si>
  <si>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</si>
  <si>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</si>
  <si>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</si>
  <si>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</si>
  <si>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</si>
  <si>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</si>
  <si>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</si>
  <si>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</si>
  <si>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</si>
  <si>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</si>
  <si>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</si>
  <si>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</si>
  <si>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</si>
  <si>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</si>
  <si>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</si>
  <si>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</si>
  <si>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</si>
  <si>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</si>
  <si>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</si>
  <si>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</si>
  <si>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</si>
  <si>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</si>
  <si>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</si>
  <si>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</si>
  <si>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</si>
  <si>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</si>
  <si>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</si>
  <si>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</si>
  <si>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</si>
  <si>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</si>
  <si>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</si>
  <si>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</si>
  <si>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</si>
  <si>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</si>
  <si>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</si>
  <si>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</si>
  <si>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</si>
  <si>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</si>
  <si>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</si>
  <si>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</si>
  <si>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</si>
  <si>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</si>
  <si>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</si>
  <si>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</si>
  <si>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</si>
  <si>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</si>
  <si>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</si>
  <si>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</si>
  <si>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</si>
  <si>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</si>
  <si>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</si>
  <si>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</si>
  <si>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</si>
  <si>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</si>
  <si>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</si>
  <si>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</si>
  <si>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</si>
  <si>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</si>
  <si>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</si>
  <si>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</si>
  <si>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</si>
  <si>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</si>
  <si>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</si>
  <si>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</si>
  <si>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</si>
  <si>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</si>
  <si>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</si>
  <si>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</si>
  <si>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</si>
  <si>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</si>
  <si>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</si>
  <si>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</si>
  <si>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</si>
  <si>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</si>
  <si>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</si>
  <si>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</si>
  <si>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</si>
  <si>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</si>
  <si>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</si>
  <si>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</si>
  <si>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</si>
  <si>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</si>
  <si>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</si>
  <si>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</si>
  <si>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</si>
  <si>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</si>
  <si>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</si>
  <si>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</si>
  <si>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</si>
  <si>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</si>
  <si>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</si>
  <si>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</si>
  <si>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</si>
  <si>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</si>
  <si>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</si>
  <si>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</si>
  <si>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</si>
  <si>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</si>
  <si>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</si>
  <si>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</si>
  <si>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</si>
  <si>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</si>
  <si>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</si>
  <si>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</si>
  <si>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</si>
  <si>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</si>
  <si>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</si>
  <si>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</si>
  <si>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</si>
  <si>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</si>
  <si>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</si>
  <si>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</si>
  <si>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</si>
  <si>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</si>
  <si>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</si>
  <si>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</si>
  <si>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</si>
  <si>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</si>
  <si>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</si>
  <si>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</si>
  <si>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</si>
  <si>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</si>
  <si>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</si>
  <si>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</si>
  <si>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</si>
  <si>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</si>
  <si>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</si>
  <si>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</si>
  <si>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</si>
  <si>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</si>
  <si>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</si>
  <si>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</si>
  <si>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</si>
  <si>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</si>
  <si>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</si>
  <si>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</si>
  <si>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</si>
  <si>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</si>
  <si>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</si>
  <si>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</si>
  <si>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</si>
  <si>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</si>
  <si>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</si>
  <si>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</si>
  <si>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</si>
  <si>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</si>
  <si>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</si>
  <si>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</si>
  <si>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</si>
  <si>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</si>
  <si>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</si>
  <si>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</si>
  <si>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</si>
  <si>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</si>
  <si>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</si>
  <si>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</si>
  <si>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</si>
  <si>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</si>
  <si>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</si>
  <si>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</si>
  <si>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</si>
  <si>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</si>
  <si>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</si>
  <si>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</si>
  <si>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</si>
  <si>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</si>
  <si>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</si>
  <si>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</si>
  <si>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</si>
  <si>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</si>
  <si>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</si>
  <si>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</si>
  <si>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</si>
  <si>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</si>
  <si>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</si>
  <si>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</si>
  <si>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</si>
  <si>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</si>
  <si>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</si>
  <si>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</si>
  <si>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</si>
  <si>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</si>
  <si>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</si>
  <si>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</si>
  <si>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</si>
  <si>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</si>
  <si>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</si>
  <si>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</si>
  <si>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</si>
  <si>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</si>
  <si>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</si>
  <si>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</si>
  <si>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</si>
  <si>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</si>
  <si>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</si>
  <si>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</si>
  <si>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</si>
  <si>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</si>
  <si>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</si>
  <si>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</si>
  <si>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</si>
  <si>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</si>
  <si>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</si>
  <si>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</si>
  <si>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</si>
  <si>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</si>
  <si>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</si>
  <si>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</si>
  <si>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</si>
  <si>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</si>
  <si>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</si>
  <si>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</si>
  <si>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</si>
  <si>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</si>
  <si>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</si>
  <si>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</si>
  <si>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</si>
  <si>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</si>
  <si>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</si>
  <si>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</si>
  <si>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</si>
  <si>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</si>
  <si>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</si>
  <si>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</si>
  <si>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</si>
  <si>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</si>
  <si>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</si>
  <si>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</si>
  <si>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</si>
  <si>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</si>
  <si>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</si>
  <si>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</si>
  <si>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</si>
  <si>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</si>
  <si>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</si>
  <si>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</si>
  <si>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</si>
  <si>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</si>
  <si>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</si>
  <si>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</si>
  <si>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</si>
  <si>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</si>
  <si>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</si>
  <si>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</si>
  <si>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</si>
  <si>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</si>
  <si>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</si>
  <si>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</si>
  <si>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</si>
  <si>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</si>
  <si>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</si>
  <si>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</si>
  <si>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</si>
  <si>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</si>
  <si>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</si>
  <si>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</si>
  <si>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</si>
  <si>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</si>
  <si>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</si>
  <si>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</si>
  <si>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</si>
  <si>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</si>
  <si>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</si>
  <si>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</si>
  <si>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</si>
  <si>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</si>
  <si>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</si>
  <si>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</si>
  <si>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</si>
  <si>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</si>
  <si>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</si>
  <si>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</si>
  <si>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</si>
  <si>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</si>
  <si>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</si>
  <si>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</si>
  <si>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</si>
  <si>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</si>
  <si>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</si>
  <si>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</si>
  <si>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</si>
  <si>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</si>
  <si>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</si>
  <si>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</si>
  <si>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</si>
  <si>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</si>
  <si>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</si>
  <si>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</si>
  <si>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</si>
  <si>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</si>
  <si>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</si>
  <si>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</si>
  <si>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</si>
  <si>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</si>
  <si>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</si>
  <si>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</si>
  <si>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</si>
  <si>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</si>
  <si>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</si>
  <si>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</si>
  <si>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</si>
  <si>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</si>
  <si>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</si>
  <si>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</si>
  <si>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</si>
  <si>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</si>
  <si>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</si>
  <si>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</si>
  <si>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</si>
  <si>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</si>
  <si>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</si>
  <si>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</si>
  <si>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</si>
  <si>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</si>
  <si>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</si>
  <si>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</si>
  <si>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</si>
  <si>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</si>
  <si>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</si>
  <si>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</si>
  <si>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</si>
  <si>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</si>
  <si>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</si>
  <si>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</si>
  <si>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</si>
  <si>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</si>
  <si>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</si>
  <si>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</si>
  <si>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</si>
  <si>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</si>
  <si>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</si>
  <si>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</si>
  <si>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</si>
  <si>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</si>
  <si>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</si>
  <si>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</si>
  <si>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</si>
  <si>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</si>
  <si>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</si>
  <si>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</si>
  <si>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</si>
  <si>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</si>
  <si>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</si>
  <si>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</si>
  <si>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</si>
  <si>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</si>
  <si>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</si>
  <si>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</si>
  <si>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</si>
  <si>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</si>
  <si>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</si>
  <si>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</si>
  <si>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</si>
  <si>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</si>
  <si>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</si>
  <si>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</si>
  <si>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</si>
  <si>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</si>
  <si>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</si>
  <si>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</si>
  <si>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</si>
  <si>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</si>
  <si>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</si>
  <si>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</si>
  <si>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</si>
  <si>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</si>
  <si>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</si>
  <si>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</si>
  <si>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</si>
  <si>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</si>
  <si>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</si>
  <si>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</si>
  <si>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</si>
  <si>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</si>
  <si>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</si>
  <si>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</si>
  <si>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</si>
  <si>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</si>
  <si>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</si>
  <si>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</si>
  <si>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</si>
  <si>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</si>
  <si>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</si>
  <si>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</si>
  <si>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</si>
  <si>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</si>
  <si>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</si>
  <si>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</si>
  <si>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</si>
  <si>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</si>
  <si>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</si>
  <si>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</si>
  <si>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</si>
  <si>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</si>
  <si>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</si>
  <si>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</si>
  <si>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</si>
  <si>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</si>
  <si>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</si>
  <si>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</si>
  <si>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</si>
  <si>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</si>
  <si>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</si>
  <si>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</si>
  <si>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</si>
  <si>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</si>
  <si>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</si>
  <si>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</si>
  <si>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</si>
  <si>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</si>
  <si>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</si>
  <si>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</si>
  <si>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</si>
  <si>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</si>
  <si>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</si>
  <si>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</si>
  <si>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</si>
  <si>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</si>
  <si>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</si>
  <si>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</si>
  <si>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</si>
  <si>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</si>
  <si>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</si>
  <si>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</si>
  <si>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</si>
  <si>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</si>
  <si>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</si>
  <si>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</si>
  <si>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</si>
  <si>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</si>
  <si>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</si>
  <si>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</si>
  <si>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</si>
  <si>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</si>
  <si>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</si>
  <si>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</si>
  <si>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</si>
  <si>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</si>
  <si>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</si>
  <si>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</si>
  <si>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</si>
  <si>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</si>
  <si>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</si>
  <si>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</si>
  <si>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</si>
  <si>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</si>
  <si>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</si>
  <si>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</si>
  <si>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</si>
  <si>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</si>
  <si>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</si>
  <si>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</si>
  <si>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</si>
  <si>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</si>
  <si>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</si>
  <si>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</si>
  <si>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</si>
  <si>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</si>
  <si>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</si>
  <si>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</si>
  <si>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</si>
  <si>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</si>
  <si>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</si>
  <si>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</si>
  <si>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</si>
  <si>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</si>
  <si>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</si>
  <si>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</si>
  <si>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</si>
  <si>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</si>
  <si>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</si>
  <si>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</si>
  <si>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</si>
  <si>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</si>
  <si>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</si>
  <si>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</si>
  <si>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</si>
  <si>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</si>
  <si>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</si>
  <si>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</si>
  <si>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</si>
  <si>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</si>
  <si>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</si>
  <si>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</si>
  <si>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</si>
  <si>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</si>
  <si>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</si>
  <si>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</si>
  <si>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</si>
  <si>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</si>
  <si>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</si>
  <si>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</si>
  <si>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</si>
  <si>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</si>
  <si>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</si>
  <si>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</si>
  <si>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</si>
  <si>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</si>
  <si>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</si>
  <si>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</si>
  <si>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</si>
  <si>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</si>
  <si>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</si>
  <si>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</si>
  <si>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</si>
  <si>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</si>
  <si>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</si>
  <si>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</si>
  <si>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</si>
  <si>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</si>
  <si>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</si>
  <si>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</si>
  <si>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</si>
  <si>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</si>
  <si>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</si>
  <si>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</si>
  <si>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</si>
  <si>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</si>
  <si>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</si>
  <si>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</si>
  <si>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</si>
  <si>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</si>
  <si>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</si>
  <si>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</si>
  <si>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</si>
  <si>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</si>
  <si>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</si>
  <si>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</si>
  <si>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</si>
  <si>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</si>
  <si>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</si>
  <si>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</si>
  <si>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</si>
  <si>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</si>
  <si>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</si>
  <si>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</si>
  <si>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</si>
  <si>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</si>
  <si>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</si>
  <si>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</si>
  <si>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</si>
  <si>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</si>
  <si>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</si>
  <si>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</si>
  <si>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</si>
  <si>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</si>
  <si>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</si>
  <si>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</si>
  <si>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</si>
  <si>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</si>
  <si>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</si>
  <si>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</si>
  <si>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</si>
  <si>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</si>
  <si>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</si>
  <si>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</si>
  <si>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</si>
  <si>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</si>
  <si>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</si>
  <si>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</si>
  <si>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</si>
  <si>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</si>
  <si>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</si>
  <si>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</si>
  <si>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</si>
  <si>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</si>
  <si>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</si>
  <si>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</si>
  <si>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</si>
  <si>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</si>
  <si>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</si>
  <si>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</si>
  <si>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</si>
  <si>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</si>
  <si>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</si>
  <si>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</si>
  <si>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</si>
  <si>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</si>
  <si>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</si>
  <si>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</si>
  <si>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</si>
  <si>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</si>
  <si>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</si>
  <si>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</si>
  <si>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</si>
  <si>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</si>
  <si>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</si>
  <si>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</si>
  <si>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</si>
  <si>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</si>
  <si>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</si>
  <si>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</si>
  <si>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</si>
  <si>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</si>
  <si>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</si>
  <si>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</si>
  <si>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</si>
  <si>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</si>
  <si>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</si>
  <si>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</si>
  <si>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</si>
  <si>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</si>
  <si>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</si>
  <si>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</si>
  <si>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</si>
  <si>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</si>
  <si>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</si>
  <si>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</si>
  <si>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</si>
  <si>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</si>
  <si>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</si>
  <si>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</si>
  <si>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</si>
  <si>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</si>
  <si>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</si>
  <si>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</si>
  <si>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</si>
  <si>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</si>
  <si>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</si>
  <si>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</si>
  <si>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</si>
  <si>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</si>
  <si>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</si>
  <si>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</si>
  <si>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</si>
  <si>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</si>
  <si>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</si>
  <si>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</si>
  <si>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</si>
  <si>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</si>
  <si>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</si>
  <si>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</si>
  <si>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</si>
  <si>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</si>
  <si>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</si>
  <si>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</si>
  <si>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</si>
  <si>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</si>
  <si>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</si>
  <si>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</si>
  <si>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</si>
  <si>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</si>
  <si>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</si>
  <si>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</si>
  <si>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</si>
  <si>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</si>
  <si>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</si>
  <si>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</si>
  <si>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</si>
  <si>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</si>
  <si>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</si>
  <si>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</si>
  <si>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</si>
  <si>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</si>
  <si>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</si>
  <si>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</si>
  <si>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</si>
  <si>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</si>
  <si>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</si>
  <si>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</si>
  <si>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</si>
  <si>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</si>
  <si>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</si>
  <si>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</si>
  <si>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</si>
  <si>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</si>
  <si>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</si>
  <si>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</si>
  <si>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</si>
  <si>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</si>
  <si>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</si>
  <si>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</si>
  <si>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</si>
  <si>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</si>
  <si>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</si>
  <si>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</si>
  <si>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</si>
  <si>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</si>
  <si>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</si>
  <si>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</si>
  <si>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</si>
  <si>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</si>
  <si>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</si>
  <si>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</si>
  <si>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</si>
  <si>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</si>
  <si>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</si>
  <si>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</si>
  <si>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</si>
  <si>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</si>
  <si>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</si>
  <si>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</si>
  <si>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</si>
  <si>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</si>
  <si>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</si>
  <si>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</si>
  <si>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</si>
  <si>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</si>
  <si>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</si>
  <si>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</si>
  <si>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</si>
  <si>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</si>
  <si>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</si>
  <si>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</si>
  <si>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</si>
  <si>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</si>
  <si>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</si>
  <si>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</si>
  <si>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</si>
  <si>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</si>
  <si>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</si>
  <si>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</si>
  <si>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</si>
  <si>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</si>
  <si>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</si>
  <si>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</si>
  <si>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</si>
  <si>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</si>
  <si>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</si>
  <si>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</si>
  <si>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</si>
  <si>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</si>
  <si>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</si>
  <si>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</si>
  <si>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</si>
  <si>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</si>
  <si>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</si>
  <si>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</si>
  <si>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</si>
  <si>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</si>
  <si>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</si>
  <si>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</si>
  <si>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</si>
  <si>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</si>
  <si>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</si>
  <si>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</si>
  <si>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</si>
  <si>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</si>
  <si>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</si>
  <si>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</si>
  <si>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</si>
  <si>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</si>
  <si>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</si>
  <si>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</si>
  <si>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</si>
  <si>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</si>
  <si>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</si>
  <si>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</si>
  <si>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</si>
  <si>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</si>
  <si>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</si>
  <si>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</si>
  <si>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</si>
  <si>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</si>
  <si>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</si>
  <si>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</si>
  <si>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</si>
  <si>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</si>
  <si>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</si>
  <si>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</si>
  <si>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</si>
  <si>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</si>
  <si>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</si>
  <si>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</si>
  <si>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</si>
  <si>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</si>
  <si>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</si>
  <si>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</si>
  <si>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</si>
  <si>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</si>
  <si>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</si>
  <si>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</si>
  <si>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</si>
  <si>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</si>
  <si>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</si>
  <si>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</si>
  <si>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</si>
  <si>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</si>
  <si>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</si>
  <si>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</si>
  <si>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</si>
  <si>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</si>
  <si>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</si>
  <si>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</si>
  <si>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</si>
  <si>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</si>
  <si>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</si>
  <si>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</si>
  <si>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</si>
  <si>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</si>
  <si>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</si>
  <si>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</si>
  <si>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</si>
  <si>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</si>
  <si>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</si>
  <si>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</si>
  <si>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</si>
  <si>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</si>
  <si>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</si>
  <si>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</si>
  <si>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</si>
  <si>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</si>
  <si>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</si>
  <si>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</si>
  <si>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</si>
  <si>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</si>
  <si>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</si>
  <si>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</si>
  <si>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</si>
  <si>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</si>
  <si>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</si>
  <si>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</si>
  <si>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</si>
  <si>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</si>
  <si>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</si>
  <si>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</si>
  <si>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</si>
  <si>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</si>
  <si>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</si>
  <si>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</si>
  <si>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</si>
  <si>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</si>
  <si>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</si>
  <si>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</si>
  <si>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</si>
  <si>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</si>
  <si>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</si>
  <si>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</si>
  <si>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</si>
  <si>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</si>
  <si>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</si>
  <si>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</si>
  <si>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</si>
  <si>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</si>
  <si>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</si>
  <si>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</si>
  <si>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</si>
  <si>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</si>
  <si>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</si>
  <si>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</si>
  <si>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</si>
  <si>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</si>
  <si>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</si>
  <si>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</si>
  <si>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</si>
  <si>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</si>
  <si>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</si>
  <si>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</si>
  <si>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</si>
  <si>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</si>
  <si>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</si>
  <si>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</si>
  <si>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</si>
  <si>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</si>
  <si>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</si>
  <si>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</si>
  <si>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</si>
  <si>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</si>
  <si>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</si>
  <si>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</si>
  <si>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</si>
  <si>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</si>
  <si>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</si>
  <si>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</si>
  <si>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</si>
  <si>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</si>
  <si>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</si>
  <si>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</si>
  <si>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</si>
  <si>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</si>
  <si>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</si>
  <si>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</si>
  <si>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</si>
  <si>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</si>
  <si>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</si>
  <si>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</si>
  <si>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</si>
  <si>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</si>
  <si>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</si>
  <si>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</si>
  <si>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</si>
  <si>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</si>
  <si>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</si>
  <si>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</si>
  <si>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</si>
  <si>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</si>
  <si>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</si>
  <si>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</si>
  <si>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</si>
  <si>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</si>
  <si>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</si>
  <si>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</si>
  <si>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</si>
  <si>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</si>
  <si>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</si>
  <si>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</si>
  <si>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</si>
  <si>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</si>
  <si>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</si>
  <si>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</si>
  <si>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</si>
  <si>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</si>
  <si>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</si>
  <si>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</si>
  <si>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</si>
  <si>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</si>
  <si>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</si>
  <si>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</si>
  <si>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</si>
  <si>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</si>
  <si>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</si>
  <si>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</si>
  <si>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</si>
  <si>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</si>
  <si>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</si>
  <si>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</si>
  <si>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</si>
  <si>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</si>
  <si>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</si>
  <si>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</si>
  <si>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</si>
  <si>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</si>
  <si>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</si>
  <si>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</si>
  <si>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</si>
  <si>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</si>
  <si>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</si>
  <si>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</si>
  <si>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</si>
  <si>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</si>
  <si>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</si>
  <si>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</si>
  <si>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</si>
  <si>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</si>
  <si>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</si>
  <si>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</si>
  <si>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</si>
  <si>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</si>
  <si>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</si>
  <si>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</si>
  <si>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</si>
  <si>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</si>
  <si>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</si>
  <si>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</si>
  <si>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</si>
  <si>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</si>
  <si>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</si>
  <si>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</si>
  <si>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</si>
  <si>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</si>
  <si>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</si>
  <si>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</si>
  <si>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</si>
  <si>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</si>
  <si>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</si>
  <si>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</si>
  <si>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</si>
  <si>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</si>
  <si>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</si>
  <si>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</si>
  <si>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</si>
  <si>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</si>
  <si>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</si>
  <si>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</si>
  <si>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</si>
  <si>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</si>
  <si>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</si>
  <si>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</si>
  <si>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</si>
  <si>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</si>
  <si>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</si>
  <si>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</si>
  <si>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</si>
  <si>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</si>
  <si>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</si>
  <si>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</si>
  <si>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</si>
  <si>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</si>
  <si>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</si>
  <si>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</si>
  <si>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</si>
  <si>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</si>
  <si>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</si>
  <si>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</si>
  <si>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</si>
  <si>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</si>
  <si>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</si>
  <si>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</si>
  <si>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</si>
  <si>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</si>
  <si>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</si>
  <si>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</si>
  <si>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</si>
  <si>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</si>
  <si>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</si>
  <si>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</si>
  <si>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</si>
  <si>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</si>
  <si>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</si>
  <si>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</si>
  <si>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</si>
  <si>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</si>
  <si>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</si>
  <si>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</si>
  <si>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</si>
  <si>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</si>
  <si>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</si>
  <si>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</si>
  <si>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</si>
  <si>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</si>
  <si>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</si>
  <si>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</si>
  <si>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</si>
  <si>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</si>
  <si>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</si>
  <si>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</si>
  <si>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</si>
  <si>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</si>
  <si>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</si>
  <si>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</si>
  <si>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</si>
  <si>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</si>
  <si>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</si>
  <si>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</si>
  <si>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</si>
  <si>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</si>
  <si>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</si>
  <si>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</si>
  <si>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</si>
  <si>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</si>
  <si>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</si>
  <si>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</si>
  <si>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</si>
  <si>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</si>
  <si>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</si>
  <si>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</si>
  <si>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</si>
  <si>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</si>
  <si>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</si>
  <si>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</si>
  <si>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</si>
  <si>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</si>
  <si>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</si>
  <si>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</si>
  <si>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</si>
  <si>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</si>
  <si>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</si>
  <si>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</si>
  <si>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</si>
  <si>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</si>
  <si>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</si>
  <si>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</si>
  <si>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</si>
  <si>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</si>
  <si>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</si>
  <si>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</si>
  <si>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</si>
  <si>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</si>
  <si>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</si>
  <si>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</si>
  <si>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</si>
  <si>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</si>
  <si>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</si>
  <si>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</si>
  <si>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</si>
  <si>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</si>
  <si>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</si>
  <si>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</si>
  <si>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</si>
  <si>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</si>
  <si>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</si>
  <si>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</si>
  <si>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</si>
  <si>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</si>
  <si>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</si>
  <si>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</si>
  <si>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</si>
  <si>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</si>
  <si>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</si>
  <si>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</si>
  <si>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</si>
  <si>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</si>
  <si>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</si>
  <si>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</si>
  <si>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</si>
  <si>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</si>
  <si>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</si>
  <si>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</si>
  <si>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</si>
  <si>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</si>
  <si>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</si>
  <si>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</si>
  <si>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</si>
  <si>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</si>
  <si>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</si>
  <si>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</si>
  <si>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</si>
  <si>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</si>
  <si>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</si>
  <si>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</si>
  <si>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</si>
  <si>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</si>
  <si>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</si>
  <si>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</si>
  <si>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</si>
  <si>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</si>
  <si>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</si>
  <si>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</si>
  <si>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</si>
  <si>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</si>
  <si>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</si>
  <si>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</si>
  <si>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</si>
  <si>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</si>
  <si>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</si>
  <si>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</si>
  <si>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</si>
  <si>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</si>
  <si>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</si>
  <si>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</si>
  <si>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</si>
  <si>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</si>
  <si>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</si>
  <si>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</si>
  <si>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</si>
  <si>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</si>
  <si>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</si>
  <si>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</si>
  <si>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</si>
  <si>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</si>
  <si>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</si>
  <si>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</si>
  <si>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</si>
  <si>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</si>
  <si>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</si>
  <si>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</si>
  <si>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</si>
  <si>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</si>
  <si>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</si>
  <si>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</si>
  <si>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</si>
  <si>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</si>
  <si>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</si>
  <si>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</si>
  <si>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</si>
  <si>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</si>
  <si>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</si>
  <si>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</si>
  <si>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</si>
  <si>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</si>
  <si>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</si>
  <si>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</si>
  <si>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</si>
  <si>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</si>
  <si>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</si>
  <si>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</si>
  <si>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</si>
  <si>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</si>
  <si>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</si>
  <si>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</si>
  <si>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</si>
  <si>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</si>
  <si>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</si>
  <si>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</si>
  <si>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</si>
  <si>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</si>
  <si>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</si>
  <si>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</si>
  <si>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</si>
  <si>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</si>
  <si>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</si>
  <si>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</si>
  <si>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</si>
  <si>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</si>
  <si>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</si>
  <si>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</si>
  <si>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</si>
  <si>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</si>
  <si>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</si>
  <si>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</si>
  <si>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</si>
  <si>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</si>
  <si>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</si>
  <si>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</si>
  <si>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</si>
  <si>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</si>
  <si>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</si>
  <si>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</si>
  <si>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</si>
  <si>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</si>
  <si>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</si>
  <si>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</si>
  <si>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</si>
  <si>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</si>
  <si>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</si>
  <si>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</si>
  <si>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</si>
  <si>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</si>
  <si>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</si>
  <si>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</si>
  <si>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</si>
  <si>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</si>
  <si>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</si>
  <si>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</si>
  <si>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</si>
  <si>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</si>
  <si>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</si>
  <si>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</si>
  <si>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</si>
  <si>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</si>
  <si>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</si>
  <si>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</si>
  <si>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</si>
  <si>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</si>
  <si>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</si>
  <si>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</si>
  <si>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</si>
  <si>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</si>
  <si>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</si>
  <si>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</si>
  <si>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</si>
  <si>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</si>
  <si>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</si>
  <si>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</si>
  <si>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</si>
  <si>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</si>
  <si>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</si>
  <si>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</si>
  <si>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</si>
  <si>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</si>
  <si>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</si>
  <si>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</si>
  <si>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</si>
  <si>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</si>
  <si>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</si>
  <si>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</si>
  <si>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</si>
  <si>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</si>
  <si>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</si>
  <si>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</si>
  <si>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</si>
  <si>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</si>
  <si>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</si>
  <si>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</si>
  <si>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</si>
  <si>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</si>
  <si>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</si>
  <si>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</si>
  <si>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</si>
  <si>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</si>
  <si>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</si>
  <si>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</si>
  <si>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</si>
  <si>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</si>
  <si>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</si>
  <si>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</si>
  <si>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</si>
  <si>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</si>
  <si>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</si>
  <si>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</si>
  <si>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</si>
  <si>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</si>
  <si>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</si>
  <si>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</si>
  <si>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</si>
  <si>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</si>
  <si>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</si>
  <si>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</si>
  <si>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</si>
  <si>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</si>
  <si>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</si>
  <si>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</si>
  <si>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</si>
  <si>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</si>
  <si>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</si>
  <si>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</si>
  <si>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</si>
  <si>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</si>
  <si>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</si>
  <si>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</si>
  <si>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</si>
  <si>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</si>
  <si>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</si>
  <si>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</si>
  <si>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</si>
  <si>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</si>
  <si>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</si>
  <si>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</si>
  <si>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</si>
  <si>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</si>
  <si>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</si>
  <si>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</si>
  <si>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</si>
  <si>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</si>
  <si>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</si>
  <si>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</si>
  <si>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</si>
  <si>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</si>
  <si>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</si>
  <si>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</si>
  <si>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</si>
  <si>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</si>
  <si>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</si>
  <si>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</si>
  <si>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</si>
  <si>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</si>
  <si>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</si>
  <si>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</si>
  <si>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</si>
  <si>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</si>
  <si>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</si>
  <si>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</si>
  <si>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</si>
  <si>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</si>
  <si>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</si>
  <si>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</si>
  <si>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</si>
  <si>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</si>
  <si>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</si>
  <si>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</si>
  <si>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</si>
  <si>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</si>
  <si>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</si>
  <si>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</si>
  <si>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</si>
  <si>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</si>
  <si>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</si>
  <si>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</si>
  <si>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</si>
  <si>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</si>
  <si>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</si>
  <si>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</si>
  <si>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</si>
  <si>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</si>
  <si>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</si>
  <si>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</si>
  <si>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</si>
  <si>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</si>
  <si>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</si>
  <si>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</si>
  <si>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</si>
  <si>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</si>
  <si>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</si>
  <si>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</si>
  <si>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</si>
  <si>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</si>
  <si>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</si>
  <si>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</si>
  <si>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</si>
  <si>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</si>
  <si>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</si>
  <si>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</si>
  <si>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</si>
  <si>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</si>
  <si>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</si>
  <si>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</si>
  <si>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</si>
  <si>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</si>
  <si>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</si>
  <si>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</si>
  <si>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</si>
  <si>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</si>
  <si>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</si>
  <si>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</si>
  <si>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</si>
  <si>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</si>
  <si>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</si>
  <si>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</si>
  <si>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</si>
  <si>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</si>
  <si>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</si>
  <si>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</si>
  <si>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</si>
  <si>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</si>
  <si>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</si>
  <si>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</si>
  <si>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</si>
  <si>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</si>
  <si>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</si>
  <si>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</si>
  <si>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</si>
  <si>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</si>
  <si>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</si>
  <si>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</si>
  <si>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</si>
  <si>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</si>
  <si>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</si>
  <si>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</si>
  <si>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</si>
  <si>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</si>
  <si>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</si>
  <si>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</si>
  <si>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</si>
  <si>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</si>
  <si>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</si>
  <si>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</si>
  <si>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</si>
  <si>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</si>
  <si>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</si>
  <si>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</si>
  <si>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</si>
  <si>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</si>
  <si>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</si>
  <si>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</si>
  <si>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</si>
  <si>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</si>
  <si>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</si>
  <si>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</si>
  <si>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</si>
  <si>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</si>
  <si>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</si>
  <si>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</si>
  <si>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</si>
  <si>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</si>
  <si>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</si>
  <si>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</si>
  <si>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</si>
  <si>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</si>
  <si>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</si>
  <si>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</si>
  <si>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</si>
  <si>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</si>
  <si>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</si>
  <si>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</si>
  <si>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</si>
  <si>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</si>
  <si>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</si>
  <si>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</si>
  <si>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</si>
  <si>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</si>
  <si>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</si>
  <si>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</si>
  <si>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</si>
  <si>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</si>
  <si>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</si>
  <si>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</si>
  <si>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</si>
  <si>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</si>
  <si>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</si>
  <si>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</si>
  <si>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</si>
  <si>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</si>
  <si>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</si>
  <si>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</si>
  <si>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</si>
  <si>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</si>
  <si>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</si>
  <si>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</si>
  <si>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</si>
  <si>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</si>
  <si>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</si>
  <si>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</si>
  <si>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</si>
  <si>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</si>
  <si>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</si>
  <si>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</si>
  <si>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</si>
  <si>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</si>
  <si>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</si>
  <si>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</si>
  <si>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</si>
  <si>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</si>
  <si>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</si>
  <si>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</si>
  <si>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</si>
  <si>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</si>
  <si>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</si>
  <si>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</si>
  <si>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</si>
  <si>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</si>
  <si>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</si>
  <si>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</si>
  <si>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</si>
  <si>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</si>
  <si>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</si>
  <si>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</si>
  <si>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</si>
  <si>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</si>
  <si>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</si>
  <si>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</si>
  <si>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</si>
  <si>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</si>
  <si>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</si>
  <si>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</si>
  <si>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</si>
  <si>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</si>
  <si>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</si>
  <si>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</si>
  <si>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</si>
  <si>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</si>
  <si>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</si>
  <si>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</si>
  <si>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</si>
  <si>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</si>
  <si>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</si>
  <si>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</si>
  <si>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</si>
  <si>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</si>
  <si>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</si>
  <si>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</si>
  <si>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</si>
  <si>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</si>
  <si>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</si>
  <si>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</si>
  <si>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</si>
  <si>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</si>
  <si>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</si>
  <si>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</si>
  <si>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</si>
  <si>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</si>
  <si>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</si>
  <si>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</si>
  <si>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</si>
  <si>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</si>
  <si>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</si>
  <si>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</si>
  <si>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</si>
  <si>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</si>
  <si>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</si>
  <si>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</si>
  <si>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</si>
  <si>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</si>
  <si>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</si>
  <si>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</si>
  <si>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</si>
  <si>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</si>
  <si>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</si>
  <si>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</si>
  <si>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</si>
  <si>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</si>
  <si>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</si>
  <si>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</si>
  <si>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</si>
  <si>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</si>
  <si>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</si>
  <si>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</si>
  <si>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</si>
  <si>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</si>
  <si>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</si>
  <si>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</si>
  <si>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</si>
  <si>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</si>
  <si>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</si>
  <si>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</si>
  <si>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</si>
  <si>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</si>
  <si>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</si>
  <si>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</si>
  <si>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</si>
  <si>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</si>
  <si>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</si>
  <si>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</si>
  <si>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</si>
  <si>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</si>
  <si>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</si>
  <si>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</si>
  <si>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</si>
  <si>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</si>
  <si>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</si>
  <si>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</si>
  <si>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</si>
  <si>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</si>
  <si>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</si>
  <si>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</si>
  <si>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</si>
  <si>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</si>
  <si>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</si>
  <si>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</si>
  <si>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</si>
  <si>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</si>
  <si>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</si>
  <si>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</si>
  <si>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</si>
  <si>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</si>
  <si>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</si>
  <si>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</si>
  <si>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</si>
  <si>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</si>
  <si>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</si>
  <si>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</si>
  <si>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</si>
  <si>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</si>
  <si>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</si>
  <si>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</si>
  <si>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</si>
  <si>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</si>
  <si>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</si>
  <si>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</si>
  <si>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</si>
  <si>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</si>
  <si>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</si>
  <si>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</si>
  <si>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</si>
  <si>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</si>
  <si>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</si>
  <si>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</si>
  <si>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</si>
  <si>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</si>
  <si>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</si>
  <si>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</si>
  <si>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</si>
  <si>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</si>
  <si>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</si>
  <si>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</si>
  <si>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</si>
  <si>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</si>
  <si>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</si>
  <si>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</si>
  <si>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</si>
  <si>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</si>
  <si>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</si>
  <si>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</si>
  <si>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</si>
  <si>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</si>
  <si>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</si>
  <si>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</si>
  <si>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</si>
  <si>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</si>
  <si>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</si>
  <si>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</si>
  <si>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</si>
  <si>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</si>
  <si>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</si>
  <si>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</si>
  <si>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</si>
  <si>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</si>
  <si>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</si>
  <si>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</si>
  <si>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</si>
  <si>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</si>
  <si>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</si>
  <si>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</si>
  <si>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</si>
  <si>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</si>
  <si>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</si>
  <si>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</si>
  <si>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</si>
  <si>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</si>
  <si>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</si>
  <si>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</si>
  <si>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</si>
  <si>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</si>
  <si>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</si>
  <si>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</si>
  <si>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</si>
  <si>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</si>
  <si>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</si>
  <si>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</si>
  <si>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</si>
  <si>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</si>
  <si>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</si>
  <si>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</si>
  <si>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</si>
  <si>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</si>
  <si>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</si>
  <si>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</si>
  <si>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</si>
  <si>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</si>
  <si>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</si>
  <si>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</si>
  <si>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</si>
  <si>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</si>
  <si>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</si>
  <si>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</si>
  <si>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</si>
  <si>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</si>
  <si>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</si>
  <si>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</si>
  <si>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</si>
  <si>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</si>
  <si>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</si>
  <si>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</si>
  <si>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</si>
  <si>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</si>
  <si>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</si>
  <si>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</si>
  <si>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</si>
  <si>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</si>
  <si>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</si>
  <si>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</si>
  <si>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</si>
  <si>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</si>
  <si>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</si>
  <si>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</si>
  <si>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</si>
  <si>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</si>
  <si>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</si>
  <si>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</si>
  <si>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</si>
  <si>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</si>
  <si>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</si>
  <si>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</si>
  <si>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</si>
  <si>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</si>
  <si>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</si>
  <si>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</si>
  <si>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</si>
  <si>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</si>
  <si>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</si>
  <si>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</si>
  <si>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</si>
  <si>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</si>
  <si>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</si>
  <si>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</si>
  <si>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</si>
  <si>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</si>
  <si>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</si>
  <si>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</si>
  <si>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</si>
  <si>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</si>
  <si>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</si>
  <si>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</si>
  <si>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</si>
  <si>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</si>
  <si>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</si>
  <si>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</si>
  <si>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</si>
  <si>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</si>
  <si>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</si>
  <si>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</si>
  <si>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</si>
  <si>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</si>
  <si>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</si>
  <si>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</si>
  <si>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</si>
  <si>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</si>
  <si>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</si>
  <si>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</si>
  <si>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</si>
  <si>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</si>
  <si>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</si>
  <si>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</si>
  <si>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</si>
  <si>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</si>
  <si>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</si>
  <si>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</si>
  <si>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</si>
  <si>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</si>
  <si>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</si>
  <si>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</si>
  <si>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</si>
  <si>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</si>
  <si>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</si>
  <si>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</si>
  <si>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</si>
  <si>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</si>
  <si>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</si>
  <si>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</si>
  <si>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</si>
  <si>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</si>
  <si>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</si>
  <si>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</si>
  <si>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</si>
  <si>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</si>
  <si>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</si>
  <si>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</si>
  <si>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</si>
  <si>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</si>
  <si>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</si>
  <si>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</si>
  <si>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</si>
  <si>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</si>
  <si>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</si>
  <si>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</si>
  <si>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</si>
  <si>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</si>
  <si>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</si>
  <si>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</si>
  <si>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</si>
  <si>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</si>
  <si>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</si>
  <si>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</si>
  <si>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</si>
  <si>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</si>
  <si>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</si>
  <si>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</si>
  <si>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</si>
  <si>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</si>
  <si>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</si>
  <si>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</si>
  <si>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</si>
  <si>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</si>
  <si>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</si>
  <si>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</si>
  <si>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</si>
  <si>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</si>
  <si>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</si>
  <si>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</si>
  <si>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</si>
  <si>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</si>
  <si>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</si>
  <si>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</si>
  <si>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</si>
  <si>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</si>
  <si>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</si>
  <si>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</si>
  <si>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</si>
  <si>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</si>
  <si>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</si>
  <si>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</si>
  <si>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</si>
  <si>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</si>
  <si>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</si>
  <si>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</si>
  <si>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</si>
  <si>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</si>
  <si>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</si>
  <si>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</si>
  <si>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</si>
  <si>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</si>
  <si>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</si>
  <si>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</si>
  <si>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</si>
  <si>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</si>
  <si>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</si>
  <si>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</si>
  <si>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</si>
  <si>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</si>
  <si>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</si>
  <si>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</si>
  <si>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</si>
  <si>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</si>
  <si>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</si>
  <si>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</si>
  <si>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</si>
  <si>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</si>
  <si>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</si>
  <si>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</si>
  <si>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</si>
  <si>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</si>
  <si>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</si>
  <si>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</si>
  <si>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</si>
  <si>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</si>
  <si>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</si>
  <si>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</si>
  <si>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</si>
  <si>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</si>
  <si>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</si>
  <si>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</si>
  <si>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</si>
  <si>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</si>
  <si>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</si>
  <si>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</si>
  <si>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</si>
  <si>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</si>
  <si>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</si>
  <si>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</si>
  <si>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</si>
  <si>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</si>
  <si>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</si>
  <si>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</si>
  <si>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</si>
  <si>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</si>
  <si>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</si>
  <si>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</si>
  <si>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</si>
  <si>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</si>
  <si>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</si>
  <si>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</si>
  <si>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</si>
  <si>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</si>
  <si>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</si>
  <si>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</si>
  <si>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</si>
  <si>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</si>
  <si>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</si>
  <si>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</si>
  <si>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</si>
  <si>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</si>
  <si>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</si>
  <si>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</si>
  <si>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</si>
  <si>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</si>
  <si>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</si>
  <si>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</si>
  <si>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</si>
  <si>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</si>
  <si>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</si>
  <si>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</si>
  <si>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</si>
  <si>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</si>
  <si>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</si>
  <si>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</si>
  <si>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</si>
  <si>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</si>
  <si>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</si>
  <si>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</si>
  <si>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</si>
  <si>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</si>
  <si>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</si>
  <si>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</si>
  <si>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</si>
  <si>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</si>
  <si>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</si>
  <si>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</si>
  <si>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</si>
  <si>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</si>
  <si>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</si>
  <si>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</si>
  <si>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</si>
  <si>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</si>
  <si>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</si>
  <si>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</si>
  <si>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</si>
  <si>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</si>
  <si>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</si>
  <si>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</si>
  <si>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</si>
  <si>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</si>
  <si>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</si>
  <si>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</si>
  <si>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</si>
  <si>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</si>
  <si>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</si>
  <si>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</si>
  <si>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</si>
  <si>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</si>
  <si>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</si>
  <si>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</si>
  <si>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</si>
  <si>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</si>
  <si>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</si>
  <si>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</si>
  <si>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</si>
  <si>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</si>
  <si>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</si>
  <si>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</si>
  <si>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</si>
  <si>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</si>
  <si>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</si>
  <si>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</si>
  <si>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</si>
  <si>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</si>
  <si>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</si>
  <si>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</si>
  <si>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</si>
  <si>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</si>
  <si>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</si>
  <si>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</si>
  <si>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</si>
  <si>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</si>
  <si>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</si>
  <si>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</si>
  <si>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</si>
  <si>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</si>
  <si>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</si>
  <si>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</si>
  <si>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</si>
  <si>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</si>
  <si>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</si>
  <si>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</si>
  <si>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</si>
  <si>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</si>
  <si>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</si>
  <si>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</si>
  <si>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</si>
  <si>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</si>
  <si>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</si>
  <si>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</si>
  <si>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</si>
  <si>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</si>
  <si>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</si>
  <si>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</si>
  <si>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</si>
  <si>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</si>
  <si>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</si>
  <si>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</si>
  <si>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</si>
  <si>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</si>
  <si>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</si>
  <si>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</si>
  <si>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</si>
  <si>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</si>
  <si>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</si>
  <si>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</si>
  <si>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</si>
  <si>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</si>
  <si>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</si>
  <si>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</si>
  <si>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</si>
  <si>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</si>
  <si>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</si>
  <si>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</si>
  <si>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</si>
  <si>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</si>
  <si>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</si>
  <si>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</si>
  <si>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</si>
  <si>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</si>
  <si>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</si>
  <si>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</si>
  <si>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</si>
  <si>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</si>
  <si>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</si>
  <si>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</si>
  <si>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</si>
  <si>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</si>
  <si>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</si>
  <si>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</si>
  <si>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</si>
  <si>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</si>
  <si>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</si>
  <si>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</si>
  <si>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</si>
  <si>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</si>
  <si>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</si>
  <si>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</si>
  <si>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</si>
  <si>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</si>
  <si>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</si>
  <si>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</si>
  <si>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</si>
  <si>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</si>
  <si>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</si>
  <si>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</si>
  <si>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</si>
  <si>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</si>
  <si>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</si>
  <si>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</si>
  <si>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</si>
  <si>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</si>
  <si>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</si>
  <si>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</si>
  <si>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</si>
  <si>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</si>
  <si>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</si>
  <si>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</si>
  <si>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</si>
  <si>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</si>
  <si>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</si>
  <si>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</si>
  <si>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</si>
  <si>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</si>
  <si>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</si>
  <si>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</si>
  <si>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</si>
  <si>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</si>
  <si>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</si>
  <si>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</si>
  <si>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</si>
  <si>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</si>
  <si>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</si>
  <si>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</si>
  <si>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</si>
  <si>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</si>
  <si>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</si>
  <si>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</si>
  <si>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</si>
  <si>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</si>
  <si>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</si>
  <si>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</si>
  <si>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</si>
  <si>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</si>
  <si>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</si>
  <si>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</si>
  <si>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</si>
  <si>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</si>
  <si>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</si>
  <si>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</si>
  <si>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</si>
  <si>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</si>
  <si>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</si>
  <si>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</si>
  <si>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</si>
  <si>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</si>
  <si>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</si>
  <si>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</si>
  <si>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</si>
  <si>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</si>
  <si>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</si>
  <si>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</si>
  <si>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</si>
  <si>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</si>
  <si>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</si>
  <si>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</si>
  <si>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</si>
  <si>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</si>
  <si>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</si>
  <si>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</si>
  <si>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</si>
  <si>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</si>
  <si>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</si>
  <si>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</si>
  <si>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</si>
  <si>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</si>
  <si>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</si>
  <si>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</si>
  <si>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</si>
  <si>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</si>
  <si>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</si>
  <si>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</si>
  <si>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</si>
  <si>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</si>
  <si>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</si>
  <si>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</si>
  <si>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</si>
  <si>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</si>
  <si>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</si>
  <si>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</si>
  <si>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</si>
  <si>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</si>
  <si>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</si>
  <si>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</si>
  <si>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</si>
  <si>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</si>
  <si>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</si>
  <si>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</si>
  <si>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</si>
  <si>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</si>
  <si>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</si>
  <si>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</si>
  <si>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</si>
  <si>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</si>
  <si>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</si>
  <si>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</si>
  <si>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</si>
  <si>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</si>
  <si>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</si>
  <si>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</si>
  <si>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</si>
  <si>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</si>
  <si>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</si>
  <si>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</si>
  <si>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</si>
  <si>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</si>
  <si>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</si>
  <si>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</si>
  <si>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</si>
  <si>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</si>
  <si>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</si>
  <si>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</si>
  <si>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</si>
  <si>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</si>
  <si>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</si>
  <si>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</si>
  <si>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</si>
  <si>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</si>
  <si>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</si>
  <si>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</si>
  <si>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</si>
  <si>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</si>
  <si>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</si>
  <si>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</si>
  <si>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</si>
  <si>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</si>
  <si>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</si>
  <si>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</si>
  <si>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</si>
  <si>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</si>
  <si>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</si>
  <si>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</si>
  <si>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</si>
  <si>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</si>
  <si>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</si>
  <si>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</si>
  <si>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</si>
  <si>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</si>
  <si>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</si>
  <si>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</si>
  <si>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</si>
  <si>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</si>
  <si>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</si>
  <si>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</si>
  <si>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</si>
  <si>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</si>
  <si>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</si>
  <si>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</si>
  <si>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</si>
  <si>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</si>
  <si>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</si>
  <si>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</si>
  <si>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</si>
  <si>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</si>
  <si>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</si>
  <si>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</si>
  <si>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</si>
  <si>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</si>
  <si>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</si>
  <si>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</si>
  <si>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</si>
  <si>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</si>
  <si>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</si>
  <si>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</si>
  <si>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</si>
  <si>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</si>
  <si>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</si>
  <si>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</si>
  <si>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</si>
  <si>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</si>
  <si>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</si>
  <si>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</si>
  <si>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</si>
  <si>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</si>
  <si>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</si>
  <si>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</si>
  <si>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</si>
  <si>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</si>
  <si>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</si>
  <si>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</si>
  <si>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</si>
  <si>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</si>
  <si>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</si>
  <si>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</si>
  <si>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</si>
  <si>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</si>
  <si>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</si>
  <si>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</si>
  <si>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</si>
  <si>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</si>
  <si>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</si>
  <si>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</si>
  <si>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</si>
  <si>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</si>
  <si>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</si>
  <si>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</si>
  <si>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</si>
  <si>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</si>
  <si>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</si>
  <si>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</si>
  <si>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</si>
  <si>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</si>
  <si>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</si>
  <si>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</si>
  <si>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</si>
  <si>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</si>
  <si>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</si>
  <si>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</si>
  <si>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</si>
  <si>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</si>
  <si>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</si>
  <si>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</si>
  <si>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</si>
  <si>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</si>
  <si>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</si>
  <si>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</si>
  <si>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</si>
  <si>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</si>
  <si>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</si>
  <si>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</si>
  <si>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</si>
  <si>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</si>
  <si>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</si>
  <si>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</si>
  <si>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</si>
  <si>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</si>
  <si>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</si>
  <si>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</si>
  <si>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</si>
  <si>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</si>
  <si>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</si>
  <si>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</si>
  <si>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</si>
  <si>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</si>
  <si>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</si>
  <si>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</si>
  <si>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</si>
  <si>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</si>
  <si>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</si>
  <si>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</si>
  <si>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</si>
  <si>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</si>
  <si>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</si>
  <si>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</si>
  <si>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</si>
  <si>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</si>
  <si>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</si>
  <si>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</si>
  <si>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</si>
  <si>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</si>
  <si>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</si>
  <si>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</si>
  <si>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</si>
  <si>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</si>
  <si>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</si>
  <si>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</si>
  <si>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</si>
  <si>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</si>
  <si>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</si>
  <si>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</si>
  <si>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</si>
  <si>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</si>
  <si>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</si>
  <si>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</si>
  <si>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</si>
  <si>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</si>
  <si>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</si>
  <si>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</si>
  <si>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</si>
  <si>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</si>
  <si>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</si>
  <si>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</si>
  <si>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</si>
  <si>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</si>
  <si>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</si>
  <si>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</si>
  <si>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</si>
  <si>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</si>
  <si>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</si>
  <si>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</si>
  <si>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</si>
  <si>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</si>
  <si>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</si>
  <si>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</si>
  <si>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</si>
  <si>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</si>
  <si>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</si>
  <si>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</si>
  <si>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</si>
  <si>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</si>
  <si>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</si>
  <si>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</si>
  <si>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</si>
  <si>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</si>
  <si>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</si>
  <si>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</si>
  <si>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</si>
  <si>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</si>
  <si>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</si>
  <si>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</si>
  <si>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</si>
  <si>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</si>
  <si>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</si>
  <si>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</si>
  <si>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</si>
  <si>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</si>
  <si>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</si>
  <si>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</si>
  <si>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</si>
  <si>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</si>
  <si>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</si>
  <si>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</si>
  <si>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</si>
  <si>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</si>
  <si>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</si>
  <si>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</si>
  <si>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</si>
  <si>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</si>
  <si>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</si>
  <si>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</si>
  <si>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</si>
  <si>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</si>
  <si>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</si>
  <si>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</si>
  <si>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</si>
  <si>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</si>
  <si>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</si>
  <si>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</si>
  <si>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</si>
  <si>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</si>
  <si>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</si>
  <si>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</si>
  <si>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</si>
  <si>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</si>
  <si>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</si>
  <si>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</si>
  <si>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</si>
  <si>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</si>
  <si>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</si>
  <si>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</si>
  <si>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</si>
  <si>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</si>
  <si>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</si>
  <si>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</si>
  <si>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</si>
  <si>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</si>
  <si>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</si>
  <si>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</si>
  <si>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</si>
  <si>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</si>
  <si>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</si>
  <si>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</si>
  <si>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</si>
  <si>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</si>
  <si>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</si>
  <si>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</si>
  <si>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</si>
  <si>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</si>
  <si>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</si>
  <si>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</si>
  <si>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</si>
  <si>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</si>
  <si>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</si>
  <si>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</si>
  <si>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</si>
  <si>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</si>
  <si>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</si>
  <si>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</si>
  <si>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</si>
  <si>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</si>
  <si>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</si>
  <si>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</si>
  <si>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</si>
  <si>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</si>
  <si>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</si>
  <si>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</si>
  <si>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</si>
  <si>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</si>
  <si>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</si>
  <si>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</si>
  <si>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</si>
  <si>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</si>
  <si>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</si>
  <si>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</si>
  <si>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</si>
  <si>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</si>
  <si>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</si>
  <si>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</si>
  <si>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</si>
  <si>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</si>
  <si>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</si>
  <si>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</si>
  <si>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</si>
  <si>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</si>
  <si>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</si>
  <si>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</si>
  <si>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</si>
  <si>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</si>
  <si>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</si>
  <si>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</si>
  <si>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</si>
  <si>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</si>
  <si>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</si>
  <si>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</si>
  <si>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</si>
  <si>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</si>
  <si>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</si>
  <si>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</si>
  <si>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</si>
  <si>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</si>
  <si>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</si>
  <si>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</si>
  <si>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</si>
  <si>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</si>
  <si>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</si>
  <si>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</si>
  <si>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</si>
  <si>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</si>
  <si>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</si>
  <si>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</si>
  <si>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</si>
  <si>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</si>
  <si>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</si>
  <si>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</si>
  <si>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</si>
  <si>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</si>
  <si>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</si>
  <si>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</si>
  <si>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</si>
  <si>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</si>
  <si>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</si>
  <si>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</si>
  <si>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</si>
  <si>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</si>
  <si>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</si>
  <si>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</si>
  <si>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</si>
  <si>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</si>
  <si>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</si>
  <si>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</si>
  <si>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</si>
  <si>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</si>
  <si>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</si>
  <si>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</si>
  <si>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</si>
  <si>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</si>
  <si>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</si>
  <si>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</si>
  <si>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</si>
  <si>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</si>
  <si>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</si>
  <si>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</si>
  <si>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</si>
  <si>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</si>
  <si>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</si>
  <si>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</si>
  <si>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</si>
  <si>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</si>
  <si>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</si>
  <si>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</si>
  <si>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</si>
  <si>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</si>
  <si>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</si>
  <si>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</si>
  <si>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</si>
  <si>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</si>
  <si>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</si>
  <si>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</si>
  <si>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</si>
  <si>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</si>
  <si>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</si>
  <si>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</si>
  <si>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</si>
  <si>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</si>
  <si>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</si>
  <si>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</si>
  <si>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</si>
  <si>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</si>
  <si>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</si>
  <si>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</si>
  <si>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</si>
  <si>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</si>
  <si>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</si>
  <si>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</si>
  <si>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</si>
  <si>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</si>
  <si>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</si>
  <si>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</si>
  <si>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</si>
  <si>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</si>
  <si>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</si>
  <si>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</si>
  <si>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</si>
  <si>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</si>
  <si>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</si>
  <si>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</si>
  <si>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</si>
  <si>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</si>
  <si>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</si>
  <si>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</si>
  <si>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</si>
  <si>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</si>
  <si>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</si>
  <si>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</si>
  <si>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</si>
  <si>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</si>
  <si>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</si>
  <si>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</si>
  <si>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</si>
  <si>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</si>
  <si>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</si>
  <si>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</si>
  <si>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</si>
  <si>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</si>
  <si>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</si>
  <si>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</si>
  <si>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</si>
  <si>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</si>
  <si>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</si>
  <si>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</si>
  <si>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</si>
  <si>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</si>
  <si>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</si>
  <si>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</si>
  <si>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</si>
  <si>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</si>
  <si>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</si>
  <si>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</si>
  <si>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</si>
  <si>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</si>
  <si>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</si>
  <si>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</si>
  <si>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</si>
  <si>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</si>
  <si>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</si>
  <si>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</si>
  <si>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</si>
  <si>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</si>
  <si>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</si>
  <si>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</si>
  <si>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</si>
  <si>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</si>
  <si>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</si>
  <si>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</si>
  <si>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</si>
  <si>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</si>
  <si>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</si>
  <si>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</si>
  <si>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</si>
  <si>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</si>
  <si>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</si>
  <si>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</si>
  <si>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</si>
  <si>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</si>
  <si>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</si>
  <si>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</si>
  <si>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</si>
  <si>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</si>
  <si>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</si>
  <si>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</si>
  <si>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</si>
  <si>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</si>
  <si>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</si>
  <si>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</si>
  <si>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</si>
  <si>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</si>
  <si>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</si>
  <si>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</si>
  <si>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</si>
  <si>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</si>
  <si>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</si>
  <si>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</si>
  <si>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</si>
  <si>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</si>
  <si>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</si>
  <si>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</si>
  <si>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</si>
  <si>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</si>
  <si>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</si>
  <si>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</si>
  <si>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</si>
  <si>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</si>
  <si>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</si>
  <si>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</si>
  <si>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</si>
  <si>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</si>
  <si>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</si>
  <si>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</si>
  <si>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</si>
  <si>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</si>
  <si>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</si>
  <si>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</si>
  <si>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</si>
  <si>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</si>
  <si>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</si>
  <si>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</si>
  <si>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</si>
  <si>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</si>
  <si>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</si>
  <si>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</si>
  <si>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</si>
  <si>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</si>
  <si>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</si>
  <si>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</si>
  <si>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</si>
  <si>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</si>
  <si>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</si>
  <si>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</si>
  <si>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</si>
  <si>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</si>
  <si>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</si>
  <si>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</si>
  <si>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</si>
  <si>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</si>
  <si>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</si>
  <si>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</si>
  <si>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</si>
  <si>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</si>
  <si>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</si>
  <si>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</si>
  <si>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</si>
  <si>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</si>
  <si>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</si>
  <si>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</si>
  <si>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</si>
  <si>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</si>
  <si>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</si>
  <si>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</si>
  <si>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</si>
  <si>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</si>
  <si>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</si>
  <si>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</si>
  <si>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</si>
  <si>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</si>
  <si>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</si>
  <si>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</si>
  <si>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</si>
  <si>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</si>
  <si>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</si>
  <si>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</si>
  <si>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</si>
  <si>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</si>
  <si>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</si>
  <si>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</si>
  <si>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</si>
  <si>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</si>
  <si>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</si>
  <si>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</si>
  <si>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</si>
  <si>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</si>
  <si>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</si>
  <si>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</si>
  <si>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</si>
  <si>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</si>
  <si>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</si>
  <si>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</si>
  <si>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</si>
  <si>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</si>
  <si>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</si>
  <si>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</si>
  <si>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</si>
  <si>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</si>
  <si>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</si>
  <si>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</si>
  <si>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</si>
  <si>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</si>
  <si>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</si>
  <si>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</si>
  <si>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</si>
  <si>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</si>
  <si>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</si>
  <si>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</si>
  <si>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</si>
  <si>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</si>
  <si>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</si>
  <si>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</si>
  <si>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</si>
  <si>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</si>
  <si>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</si>
  <si>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</si>
  <si>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</si>
  <si>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</si>
  <si>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</si>
  <si>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</si>
  <si>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</si>
  <si>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</si>
  <si>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</si>
  <si>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</si>
  <si>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</si>
  <si>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</si>
  <si>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</si>
  <si>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</si>
  <si>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</si>
  <si>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</si>
  <si>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</si>
  <si>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</si>
  <si>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</si>
  <si>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</si>
  <si>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</si>
  <si>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</si>
  <si>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</si>
  <si>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</si>
  <si>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</si>
  <si>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</si>
  <si>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</si>
  <si>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</si>
  <si>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</si>
  <si>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</si>
  <si>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</si>
  <si>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</si>
  <si>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</si>
  <si>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</si>
  <si>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</si>
  <si>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</si>
  <si>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</si>
  <si>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</si>
  <si>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</si>
  <si>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</si>
  <si>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</si>
  <si>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</si>
  <si>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</si>
  <si>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</si>
  <si>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</si>
  <si>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</si>
  <si>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</si>
  <si>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</si>
  <si>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</si>
  <si>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</si>
  <si>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</si>
  <si>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</si>
  <si>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</si>
  <si>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</si>
  <si>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</si>
  <si>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</si>
  <si>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</si>
  <si>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</si>
  <si>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</si>
  <si>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</si>
  <si>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</si>
  <si>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</si>
  <si>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</si>
  <si>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</si>
  <si>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</si>
  <si>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</si>
  <si>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</si>
  <si>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</si>
  <si>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</si>
  <si>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</si>
  <si>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</si>
  <si>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</si>
  <si>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</si>
  <si>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</si>
  <si>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</si>
  <si>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</si>
  <si>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</si>
  <si>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</si>
  <si>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</si>
  <si>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</si>
  <si>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</si>
  <si>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</si>
  <si>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</si>
  <si>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</si>
  <si>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</si>
  <si>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</si>
  <si>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</si>
  <si>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</si>
  <si>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</si>
  <si>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</si>
  <si>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</si>
  <si>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</si>
  <si>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</si>
  <si>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</si>
  <si>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</si>
  <si>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</si>
  <si>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</si>
  <si>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</si>
  <si>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</si>
  <si>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</si>
  <si>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</si>
  <si>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</si>
  <si>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</si>
  <si>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</si>
  <si>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</si>
  <si>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</si>
  <si>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</si>
  <si>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</si>
  <si>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</si>
  <si>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</si>
  <si>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</si>
  <si>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</si>
  <si>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</si>
  <si>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</si>
  <si>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</si>
  <si>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</si>
  <si>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</si>
  <si>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</si>
  <si>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</si>
  <si>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</si>
  <si>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</si>
  <si>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</si>
  <si>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</si>
  <si>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</si>
  <si>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</si>
  <si>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</si>
  <si>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</si>
  <si>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</si>
  <si>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</si>
  <si>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</si>
  <si>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</si>
  <si>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</si>
  <si>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</si>
  <si>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</si>
  <si>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</si>
  <si>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</si>
  <si>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</si>
  <si>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</si>
  <si>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</si>
  <si>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</si>
  <si>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</si>
  <si>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</si>
  <si>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</si>
  <si>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</si>
  <si>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</si>
  <si>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</si>
  <si>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</si>
  <si>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</si>
  <si>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</si>
  <si>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</si>
  <si>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</si>
  <si>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</si>
  <si>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</si>
  <si>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</si>
  <si>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</si>
  <si>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</si>
  <si>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</si>
  <si>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</si>
  <si>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</si>
  <si>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</si>
  <si>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</si>
  <si>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</si>
  <si>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</si>
  <si>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</si>
  <si>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</si>
  <si>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</si>
  <si>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</si>
  <si>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</si>
  <si>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</si>
  <si>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</si>
  <si>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</si>
  <si>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</si>
  <si>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</si>
  <si>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</si>
  <si>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</si>
  <si>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</si>
  <si>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</si>
  <si>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</si>
  <si>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</si>
  <si>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</si>
  <si>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</si>
  <si>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</si>
  <si>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</si>
  <si>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</si>
  <si>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</si>
  <si>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</si>
  <si>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</si>
  <si>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</si>
  <si>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</si>
  <si>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</si>
  <si>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</si>
  <si>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</si>
  <si>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</si>
  <si>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</si>
  <si>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</si>
  <si>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</si>
  <si>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</si>
  <si>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</si>
  <si>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</si>
  <si>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</si>
  <si>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</si>
  <si>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</si>
  <si>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</si>
  <si>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</si>
  <si>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</si>
  <si>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</si>
  <si>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</si>
  <si>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</si>
  <si>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</si>
  <si>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</si>
  <si>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</si>
  <si>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</si>
  <si>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</si>
  <si>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</si>
  <si>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</si>
  <si>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</si>
  <si>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</si>
  <si>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</si>
  <si>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</si>
  <si>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</si>
  <si>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</si>
  <si>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</si>
  <si>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</si>
  <si>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</si>
  <si>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</si>
  <si>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</si>
  <si>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</si>
  <si>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</si>
  <si>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</si>
  <si>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</si>
  <si>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</si>
  <si>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</si>
  <si>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</si>
  <si>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</si>
  <si>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</si>
  <si>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</si>
  <si>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</si>
  <si>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</si>
  <si>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</si>
  <si>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</si>
  <si>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</si>
  <si>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</si>
  <si>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</si>
  <si>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</si>
  <si>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</si>
  <si>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</si>
  <si>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</si>
  <si>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</si>
  <si>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</si>
  <si>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</si>
  <si>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</si>
  <si>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</si>
  <si>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</si>
  <si>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</si>
  <si>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</si>
  <si>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</si>
  <si>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</si>
  <si>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</si>
  <si>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</si>
  <si>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</si>
  <si>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</si>
  <si>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</si>
  <si>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</si>
  <si>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</si>
  <si>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</si>
  <si>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</si>
  <si>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</si>
  <si>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</si>
  <si>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</si>
  <si>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</si>
  <si>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</si>
  <si>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</si>
  <si>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</si>
  <si>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</si>
  <si>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</si>
  <si>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</si>
  <si>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</si>
  <si>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</si>
  <si>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</si>
  <si>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</si>
  <si>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</si>
  <si>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</si>
  <si>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</si>
  <si>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</si>
  <si>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</si>
  <si>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</si>
  <si>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</si>
  <si>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</si>
  <si>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</si>
  <si>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</si>
  <si>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</si>
  <si>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</si>
  <si>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</si>
  <si>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</si>
  <si>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</si>
  <si>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</si>
  <si>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</si>
  <si>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</si>
  <si>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</si>
  <si>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</si>
  <si>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</si>
  <si>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</si>
  <si>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</si>
  <si>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</si>
  <si>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</si>
  <si>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</si>
  <si>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</si>
  <si>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</si>
  <si>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</si>
  <si>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</si>
  <si>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</si>
  <si>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</si>
  <si>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</si>
  <si>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</si>
  <si>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</si>
  <si>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</si>
  <si>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</si>
  <si>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</si>
  <si>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</si>
  <si>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</si>
  <si>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</si>
  <si>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</si>
  <si>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</si>
  <si>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</si>
  <si>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</si>
  <si>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</si>
  <si>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</si>
  <si>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</si>
  <si>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</si>
  <si>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</si>
  <si>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</si>
  <si>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</si>
  <si>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</si>
  <si>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</si>
  <si>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</si>
  <si>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</si>
  <si>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</si>
  <si>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</si>
  <si>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</si>
  <si>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</si>
  <si>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</si>
  <si>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</si>
  <si>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</si>
  <si>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</si>
  <si>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</si>
  <si>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</si>
  <si>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</si>
  <si>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</si>
  <si>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</si>
  <si>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</si>
  <si>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</si>
  <si>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</si>
  <si>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</si>
  <si>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</si>
  <si>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</si>
  <si>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</si>
  <si>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</si>
  <si>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</si>
  <si>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</si>
  <si>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</si>
  <si>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</si>
  <si>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</si>
  <si>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</si>
  <si>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</si>
  <si>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</si>
  <si>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</si>
  <si>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</si>
  <si>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</si>
  <si>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</si>
  <si>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</si>
  <si>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</si>
  <si>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</si>
  <si>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</si>
  <si>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</si>
  <si>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</si>
  <si>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</si>
  <si>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</si>
  <si>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</si>
  <si>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</si>
  <si>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</si>
  <si>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</si>
  <si>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</si>
  <si>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</si>
  <si>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</si>
  <si>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</si>
  <si>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</si>
  <si>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</si>
  <si>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</si>
  <si>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</si>
  <si>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</si>
  <si>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</si>
  <si>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</si>
  <si>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</si>
  <si>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</si>
  <si>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</si>
  <si>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</si>
  <si>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</si>
  <si>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</si>
  <si>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</si>
  <si>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</si>
  <si>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</si>
  <si>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</si>
  <si>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</si>
  <si>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</si>
  <si>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</si>
  <si>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</si>
  <si>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</si>
  <si>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</si>
  <si>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</si>
  <si>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</si>
  <si>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</si>
  <si>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</si>
  <si>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</si>
  <si>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</si>
  <si>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</si>
  <si>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</si>
  <si>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</si>
  <si>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</si>
  <si>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</si>
  <si>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</si>
  <si>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</si>
  <si>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</si>
  <si>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</si>
  <si>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</si>
  <si>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</si>
  <si>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</si>
  <si>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</si>
  <si>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</si>
  <si>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</si>
  <si>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</si>
  <si>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</si>
  <si>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</si>
  <si>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</si>
  <si>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</si>
  <si>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</si>
  <si>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</si>
  <si>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</si>
  <si>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</si>
  <si>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</si>
  <si>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</si>
  <si>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</si>
  <si>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</si>
  <si>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</si>
  <si>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</si>
  <si>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</si>
  <si>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</si>
  <si>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</si>
  <si>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</si>
  <si>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</si>
  <si>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</si>
  <si>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</si>
  <si>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</si>
  <si>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</si>
  <si>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</si>
  <si>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</si>
  <si>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</si>
  <si>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</si>
  <si>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</si>
  <si>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</si>
  <si>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</si>
  <si>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</si>
  <si>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</si>
  <si>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</si>
  <si>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</si>
  <si>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</si>
  <si>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</si>
  <si>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</si>
  <si>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</si>
  <si>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</si>
  <si>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</si>
  <si>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</si>
  <si>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</si>
  <si>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</si>
  <si>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</si>
  <si>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</si>
  <si>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</si>
  <si>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</si>
  <si>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</si>
  <si>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</si>
  <si>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</si>
  <si>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</si>
  <si>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</si>
  <si>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</si>
  <si>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</si>
  <si>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</si>
  <si>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</si>
  <si>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</si>
  <si>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</si>
  <si>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</si>
  <si>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</si>
  <si>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</si>
  <si>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</si>
  <si>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</si>
  <si>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</si>
  <si>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</si>
  <si>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</si>
  <si>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</si>
  <si>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</si>
  <si>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</si>
  <si>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</si>
  <si>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</si>
  <si>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</si>
  <si>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</si>
  <si>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</si>
  <si>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</si>
  <si>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</si>
  <si>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</si>
  <si>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</si>
  <si>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</si>
  <si>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</si>
  <si>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</si>
  <si>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</si>
  <si>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</si>
  <si>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</si>
  <si>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</si>
  <si>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</si>
  <si>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</si>
  <si>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</si>
  <si>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</si>
  <si>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</si>
  <si>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</si>
  <si>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</si>
  <si>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</si>
  <si>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</si>
  <si>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</si>
  <si>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</si>
  <si>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</si>
  <si>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</si>
  <si>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</si>
  <si>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</si>
  <si>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</si>
  <si>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</si>
  <si>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</si>
  <si>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</si>
  <si>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</si>
  <si>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</si>
  <si>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</si>
  <si>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</si>
  <si>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</si>
  <si>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</si>
  <si>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</si>
  <si>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</si>
  <si>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</si>
  <si>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</si>
  <si>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</si>
  <si>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</si>
  <si>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</si>
  <si>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</si>
  <si>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</si>
  <si>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</si>
  <si>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</si>
  <si>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</si>
  <si>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</si>
  <si>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</si>
  <si>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</si>
  <si>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</si>
  <si>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</si>
  <si>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</si>
  <si>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</si>
  <si>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</si>
  <si>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</si>
  <si>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</si>
  <si>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</si>
  <si>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</si>
  <si>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</si>
  <si>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</si>
  <si>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</si>
  <si>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</si>
  <si>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</si>
  <si>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</si>
  <si>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</si>
  <si>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</si>
  <si>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</si>
  <si>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</si>
  <si>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</si>
  <si>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</si>
  <si>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</si>
  <si>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</si>
  <si>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</si>
  <si>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</si>
  <si>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</si>
  <si>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</si>
  <si>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</si>
  <si>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</si>
  <si>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</si>
  <si>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</si>
  <si>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</si>
  <si>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</si>
  <si>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</si>
  <si>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</si>
  <si>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</si>
  <si>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</si>
  <si>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</si>
  <si>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</si>
  <si>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</si>
  <si>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</si>
  <si>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</si>
  <si>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</si>
  <si>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</si>
  <si>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</si>
  <si>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</si>
  <si>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</si>
  <si>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</si>
  <si>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</si>
  <si>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</si>
  <si>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</si>
  <si>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</si>
  <si>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</si>
  <si>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</si>
  <si>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</si>
  <si>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</si>
  <si>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</si>
  <si>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</si>
  <si>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</si>
  <si>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</si>
  <si>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</si>
  <si>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</si>
  <si>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</si>
  <si>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</si>
  <si>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</si>
  <si>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</si>
  <si>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</si>
  <si>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</si>
  <si>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</si>
  <si>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</si>
  <si>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</si>
  <si>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</si>
  <si>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</si>
  <si>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</si>
  <si>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</si>
  <si>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</si>
  <si>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</si>
  <si>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</si>
  <si>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</si>
  <si>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</si>
  <si>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</si>
  <si>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</si>
  <si>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</si>
  <si>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</si>
  <si>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</si>
  <si>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</si>
  <si>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</si>
  <si>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</si>
  <si>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</si>
  <si>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</si>
  <si>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</si>
  <si>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</si>
  <si>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</si>
  <si>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</si>
  <si>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</si>
  <si>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</si>
  <si>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</si>
  <si>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</si>
  <si>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</si>
  <si>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</si>
  <si>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</si>
  <si>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</si>
  <si>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</si>
  <si>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</si>
  <si>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</si>
  <si>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</si>
  <si>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</si>
  <si>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</si>
  <si>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</si>
  <si>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</si>
  <si>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</si>
  <si>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</si>
  <si>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</si>
  <si>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</si>
  <si>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</si>
  <si>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</si>
  <si>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</si>
  <si>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</si>
  <si>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</si>
  <si>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</si>
  <si>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</si>
  <si>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</si>
  <si>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</si>
  <si>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</si>
  <si>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</si>
  <si>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</si>
  <si>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</si>
  <si>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</si>
  <si>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</si>
  <si>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</si>
  <si>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</si>
  <si>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</si>
  <si>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</si>
  <si>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</si>
  <si>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</si>
  <si>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</si>
  <si>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</si>
  <si>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</si>
  <si>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</si>
  <si>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</si>
  <si>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</si>
  <si>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</si>
  <si>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</si>
  <si>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</si>
  <si>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</si>
  <si>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</si>
  <si>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</si>
  <si>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</si>
  <si>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</si>
  <si>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</si>
  <si>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</si>
  <si>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</si>
  <si>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</si>
  <si>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</si>
  <si>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</si>
  <si>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</si>
  <si>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</si>
  <si>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</si>
  <si>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</si>
  <si>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</si>
  <si>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</si>
  <si>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</si>
  <si>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</si>
  <si>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</si>
  <si>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</si>
  <si>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</si>
  <si>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</si>
  <si>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</si>
  <si>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</si>
  <si>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</si>
  <si>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</si>
  <si>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</si>
  <si>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</si>
  <si>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</si>
  <si>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</si>
  <si>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</si>
  <si>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</si>
  <si>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</si>
  <si>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</si>
  <si>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</si>
  <si>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</si>
  <si>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</si>
  <si>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</si>
  <si>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</si>
  <si>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</si>
  <si>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</si>
  <si>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</si>
  <si>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</si>
  <si>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</si>
  <si>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</si>
  <si>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</si>
  <si>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</si>
  <si>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</si>
  <si>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</si>
  <si>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</si>
  <si>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</si>
  <si>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</si>
  <si>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</si>
  <si>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</si>
  <si>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</si>
  <si>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</si>
  <si>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</si>
  <si>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</si>
  <si>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</si>
  <si>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</si>
  <si>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</si>
  <si>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</si>
  <si>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</si>
  <si>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</si>
  <si>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</si>
  <si>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</si>
  <si>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</si>
  <si>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</si>
  <si>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</si>
  <si>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</si>
  <si>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</si>
  <si>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</si>
  <si>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</si>
  <si>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</si>
  <si>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</si>
  <si>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</si>
  <si>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</si>
  <si>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</si>
  <si>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</si>
  <si>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</si>
  <si>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</si>
  <si>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</si>
  <si>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</si>
  <si>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</si>
  <si>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</si>
  <si>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</si>
  <si>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</si>
  <si>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</si>
  <si>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</si>
  <si>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</si>
  <si>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</si>
  <si>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</si>
  <si>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</si>
  <si>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</si>
  <si>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</si>
  <si>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</si>
  <si>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</si>
  <si>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</si>
  <si>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</si>
  <si>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</si>
  <si>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</si>
  <si>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</si>
  <si>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</si>
  <si>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</si>
  <si>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</si>
  <si>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</si>
  <si>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</si>
  <si>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</si>
  <si>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</si>
  <si>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</si>
  <si>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</si>
  <si>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</si>
  <si>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</si>
  <si>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</si>
  <si>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</si>
  <si>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</si>
  <si>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</si>
  <si>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</si>
  <si>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</si>
  <si>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</si>
  <si>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</si>
  <si>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</si>
  <si>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</si>
  <si>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</si>
  <si>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</si>
  <si>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</si>
  <si>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</si>
  <si>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</si>
  <si>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</si>
  <si>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</si>
  <si>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</si>
  <si>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</si>
  <si>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</si>
  <si>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</si>
  <si>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</si>
  <si>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</si>
  <si>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</si>
  <si>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</si>
  <si>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</si>
  <si>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</si>
  <si>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</si>
  <si>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</si>
  <si>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</si>
  <si>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</si>
  <si>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</si>
  <si>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</si>
  <si>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</si>
  <si>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</si>
  <si>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</si>
  <si>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</si>
  <si>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</si>
  <si>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</si>
  <si>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</si>
  <si>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</si>
  <si>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</si>
  <si>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</si>
  <si>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</si>
  <si>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</si>
  <si>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</si>
  <si>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</si>
  <si>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</si>
  <si>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</si>
  <si>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</si>
  <si>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</si>
  <si>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</si>
  <si>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</si>
  <si>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</si>
  <si>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</si>
  <si>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</si>
  <si>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</si>
  <si>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</si>
  <si>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</si>
  <si>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</si>
  <si>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</si>
  <si>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</si>
  <si>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</si>
  <si>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</si>
  <si>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</si>
  <si>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</si>
  <si>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</si>
  <si>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</si>
  <si>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</si>
  <si>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</si>
  <si>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</si>
  <si>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</si>
  <si>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</si>
  <si>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</si>
  <si>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</si>
  <si>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</si>
  <si>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</si>
  <si>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</si>
  <si>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</si>
  <si>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</si>
  <si>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</si>
  <si>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</si>
  <si>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</si>
  <si>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</si>
  <si>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</si>
  <si>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</si>
  <si>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</si>
  <si>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</si>
  <si>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</si>
  <si>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</si>
  <si>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</si>
  <si>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</si>
  <si>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</si>
  <si>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</si>
  <si>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</si>
  <si>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</si>
  <si>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</si>
  <si>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</si>
  <si>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</si>
  <si>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</si>
  <si>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</si>
  <si>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</si>
  <si>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</si>
  <si>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</si>
  <si>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</si>
  <si>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</si>
  <si>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</si>
  <si>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</si>
  <si>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</si>
  <si>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</si>
  <si>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</si>
  <si>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</si>
  <si>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</si>
  <si>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</si>
  <si>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</si>
  <si>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</si>
  <si>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</si>
  <si>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</si>
  <si>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</si>
  <si>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</si>
  <si>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</si>
  <si>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</si>
  <si>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</si>
  <si>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</si>
  <si>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</si>
  <si>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</si>
  <si>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</si>
  <si>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</si>
  <si>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</si>
  <si>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</si>
  <si>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</si>
  <si>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</si>
  <si>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</si>
  <si>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</si>
  <si>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</si>
  <si>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</si>
  <si>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</si>
  <si>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</si>
  <si>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</si>
  <si>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</si>
  <si>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</si>
  <si>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</si>
  <si>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</si>
  <si>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</si>
  <si>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</si>
  <si>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</si>
  <si>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</si>
  <si>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</si>
  <si>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</si>
  <si>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</si>
  <si>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</si>
  <si>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</si>
  <si>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</si>
  <si>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</si>
  <si>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</si>
  <si>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</si>
  <si>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</si>
  <si>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</si>
  <si>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</si>
  <si>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</si>
  <si>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</si>
  <si>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</si>
  <si>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</si>
  <si>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</si>
  <si>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</si>
  <si>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</si>
  <si>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</si>
  <si>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</si>
  <si>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</si>
  <si>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</si>
  <si>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</si>
  <si>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</si>
  <si>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</si>
  <si>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</si>
  <si>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</si>
  <si>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</si>
  <si>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</si>
  <si>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</si>
  <si>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</si>
  <si>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</si>
  <si>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</si>
  <si>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</si>
  <si>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</si>
  <si>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</si>
  <si>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</si>
  <si>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</si>
  <si>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</si>
  <si>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</si>
  <si>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</si>
  <si>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</si>
  <si>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</si>
  <si>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</si>
  <si>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</si>
  <si>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</si>
  <si>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</si>
  <si>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</si>
  <si>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</si>
  <si>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</si>
  <si>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</si>
  <si>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</si>
  <si>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</si>
  <si>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</si>
  <si>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</si>
  <si>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</si>
  <si>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</si>
  <si>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</si>
  <si>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</si>
  <si>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</si>
  <si>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</si>
  <si>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</si>
  <si>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</si>
  <si>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</si>
  <si>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</si>
  <si>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</si>
  <si>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</si>
  <si>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</si>
  <si>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</si>
  <si>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</si>
  <si>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</si>
  <si>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</si>
  <si>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</si>
  <si>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</si>
  <si>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</si>
  <si>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</si>
  <si>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</si>
  <si>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</si>
  <si>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</si>
  <si>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</si>
  <si>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</si>
  <si>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</si>
  <si>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</si>
  <si>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</si>
  <si>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</si>
  <si>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</si>
  <si>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</si>
  <si>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</si>
  <si>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</si>
  <si>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</si>
  <si>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</si>
  <si>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</si>
  <si>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</si>
  <si>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</si>
  <si>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</si>
  <si>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</si>
  <si>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</si>
  <si>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</si>
  <si>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</si>
  <si>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</si>
  <si>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</si>
  <si>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</si>
  <si>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</si>
  <si>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</si>
  <si>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</si>
  <si>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</si>
  <si>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</si>
  <si>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</si>
  <si>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</si>
  <si>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</si>
  <si>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</si>
  <si>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</si>
  <si>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</si>
  <si>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</si>
  <si>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</si>
  <si>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</si>
  <si>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</si>
  <si>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</si>
  <si>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</si>
  <si>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</si>
  <si>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</si>
  <si>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</si>
  <si>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</si>
  <si>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</si>
  <si>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</si>
  <si>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</si>
  <si>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</si>
  <si>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</si>
  <si>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</si>
  <si>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</si>
  <si>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</si>
  <si>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</si>
  <si>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</si>
  <si>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</si>
  <si>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</si>
  <si>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</si>
  <si>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</si>
  <si>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</si>
  <si>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</si>
  <si>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</si>
  <si>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</si>
  <si>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</si>
  <si>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</si>
  <si>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</si>
  <si>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</si>
  <si>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</si>
  <si>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</si>
  <si>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</si>
  <si>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</si>
  <si>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</si>
  <si>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</si>
  <si>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</si>
  <si>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</si>
  <si>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</si>
  <si>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</si>
  <si>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</si>
  <si>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</si>
  <si>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</si>
  <si>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</si>
  <si>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</si>
  <si>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</si>
  <si>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</si>
  <si>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</si>
  <si>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</si>
  <si>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</si>
  <si>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</si>
  <si>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</si>
  <si>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</si>
  <si>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</si>
  <si>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</si>
  <si>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</si>
  <si>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</si>
  <si>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</si>
  <si>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</si>
  <si>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</si>
  <si>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</si>
  <si>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</si>
  <si>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</si>
  <si>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</si>
  <si>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</si>
  <si>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</si>
  <si>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</si>
  <si>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</si>
  <si>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</si>
  <si>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</si>
  <si>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</si>
  <si>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</si>
  <si>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</si>
  <si>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</si>
  <si>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</si>
  <si>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</si>
  <si>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</si>
  <si>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</si>
  <si>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</si>
  <si>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</si>
  <si>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</si>
  <si>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</si>
  <si>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</si>
  <si>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</si>
  <si>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</si>
  <si>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</si>
  <si>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</si>
  <si>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</si>
  <si>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</si>
  <si>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</si>
  <si>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</si>
  <si>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</si>
  <si>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</si>
  <si>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</si>
  <si>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</si>
  <si>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</si>
  <si>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</si>
  <si>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</si>
  <si>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</si>
  <si>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</si>
  <si>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</si>
  <si>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</si>
  <si>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</si>
  <si>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</si>
  <si>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</si>
  <si>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</si>
  <si>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</si>
  <si>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</si>
  <si>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</si>
  <si>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</si>
  <si>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</si>
  <si>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</si>
  <si>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</si>
  <si>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</si>
  <si>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</si>
  <si>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</si>
  <si>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</si>
  <si>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</si>
  <si>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</si>
  <si>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</si>
  <si>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</si>
  <si>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</si>
  <si>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</si>
  <si>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</si>
  <si>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</si>
  <si>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</si>
  <si>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</si>
  <si>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</si>
  <si>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</si>
  <si>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</si>
  <si>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</si>
  <si>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</si>
  <si>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</si>
  <si>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</si>
  <si>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</si>
  <si>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</si>
  <si>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</si>
  <si>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</si>
  <si>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</si>
  <si>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</si>
  <si>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</si>
  <si>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</si>
  <si>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</si>
  <si>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</si>
  <si>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</si>
  <si>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</si>
  <si>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</si>
  <si>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</si>
  <si>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</si>
  <si>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</si>
  <si>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</si>
  <si>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</si>
  <si>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</si>
  <si>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</si>
  <si>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</si>
  <si>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</si>
  <si>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</si>
  <si>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</si>
  <si>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</si>
  <si>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</si>
  <si>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</si>
  <si>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</si>
  <si>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</si>
  <si>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</si>
  <si>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</si>
  <si>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</si>
  <si>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</si>
  <si>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</si>
  <si>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</si>
  <si>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</si>
  <si>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</si>
  <si>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</si>
  <si>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</si>
  <si>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</si>
  <si>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</si>
  <si>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</si>
  <si>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</si>
  <si>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</si>
  <si>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</si>
  <si>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</si>
  <si>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</si>
  <si>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</si>
  <si>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</si>
  <si>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</si>
  <si>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</si>
  <si>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</si>
  <si>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</si>
  <si>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</si>
  <si>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</si>
  <si>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</si>
  <si>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</si>
  <si>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</si>
  <si>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</si>
  <si>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</si>
  <si>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</si>
  <si>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</si>
  <si>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</si>
  <si>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</si>
  <si>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</si>
  <si>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</si>
  <si>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</si>
  <si>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</si>
  <si>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</si>
  <si>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</si>
  <si>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</si>
  <si>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</si>
  <si>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</si>
  <si>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</si>
  <si>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</si>
  <si>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</si>
  <si>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</si>
  <si>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</si>
  <si>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</si>
  <si>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</si>
  <si>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</si>
  <si>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</si>
  <si>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</si>
  <si>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</si>
  <si>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</si>
  <si>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</si>
  <si>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</si>
  <si>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</si>
  <si>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</si>
  <si>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</si>
  <si>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</si>
  <si>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</si>
  <si>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</si>
  <si>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</si>
  <si>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</si>
  <si>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</si>
  <si>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</si>
  <si>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</si>
  <si>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</si>
  <si>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</si>
  <si>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</si>
  <si>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</si>
  <si>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</si>
  <si>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</si>
  <si>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</si>
  <si>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</si>
  <si>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</si>
  <si>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</si>
  <si>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</si>
  <si>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</si>
  <si>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</si>
  <si>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</si>
  <si>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</si>
  <si>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</si>
  <si>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</si>
  <si>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</si>
  <si>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</si>
  <si>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</si>
  <si>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</si>
  <si>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</si>
  <si>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</si>
  <si>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</si>
  <si>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</si>
  <si>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</si>
  <si>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</si>
  <si>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</si>
  <si>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</si>
  <si>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</si>
  <si>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</si>
  <si>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</si>
  <si>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</si>
  <si>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</si>
  <si>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</si>
  <si>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</si>
  <si>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</si>
  <si>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</si>
  <si>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</si>
  <si>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</si>
  <si>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</si>
  <si>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</si>
  <si>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</si>
  <si>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</si>
  <si>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</si>
  <si>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</si>
  <si>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</si>
  <si>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</si>
  <si>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</si>
  <si>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</si>
  <si>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</si>
  <si>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</si>
  <si>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</si>
  <si>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</si>
  <si>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</si>
  <si>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</si>
  <si>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</si>
  <si>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</si>
  <si>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</si>
  <si>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</si>
  <si>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</si>
  <si>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</si>
  <si>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</si>
  <si>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</si>
  <si>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</si>
  <si>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</si>
  <si>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</si>
  <si>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</si>
  <si>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</si>
  <si>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</si>
  <si>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</si>
  <si>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</si>
  <si>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</si>
  <si>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</si>
  <si>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</si>
  <si>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</si>
  <si>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</si>
  <si>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</si>
  <si>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</si>
  <si>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</si>
  <si>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</si>
  <si>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</si>
  <si>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</si>
  <si>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</si>
  <si>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</si>
  <si>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</si>
  <si>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</si>
  <si>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</si>
  <si>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</si>
  <si>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</si>
  <si>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</si>
  <si>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</si>
  <si>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</si>
  <si>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</si>
  <si>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</si>
  <si>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</si>
  <si>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</si>
  <si>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</si>
  <si>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</si>
  <si>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</si>
  <si>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</si>
  <si>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</si>
  <si>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</si>
  <si>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</si>
  <si>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</si>
  <si>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</si>
  <si>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</si>
  <si>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</si>
  <si>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</si>
  <si>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</si>
  <si>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</si>
  <si>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</si>
  <si>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</si>
  <si>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</si>
  <si>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</si>
  <si>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</si>
  <si>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</si>
  <si>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</si>
  <si>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</si>
  <si>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</si>
  <si>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</si>
  <si>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</si>
  <si>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</si>
  <si>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</si>
  <si>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</si>
  <si>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</si>
  <si>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</si>
  <si>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</si>
  <si>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</si>
  <si>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</si>
  <si>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</si>
  <si>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</si>
  <si>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</si>
  <si>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</si>
  <si>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</si>
  <si>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</si>
  <si>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</si>
  <si>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</si>
  <si>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</si>
  <si>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</si>
  <si>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</si>
  <si>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</si>
  <si>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</si>
  <si>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</si>
  <si>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</si>
  <si>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</si>
  <si>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</si>
  <si>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</si>
  <si>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</si>
  <si>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</si>
  <si>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</si>
  <si>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</si>
  <si>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</si>
  <si>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</si>
  <si>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</si>
  <si>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</si>
  <si>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</si>
  <si>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</si>
  <si>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</si>
  <si>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</si>
  <si>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</si>
  <si>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</si>
  <si>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</si>
  <si>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</si>
  <si>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</si>
  <si>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</si>
  <si>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</si>
  <si>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</si>
  <si>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</si>
  <si>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</si>
  <si>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</si>
  <si>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</si>
  <si>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</si>
  <si>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</si>
  <si>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</si>
  <si>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</si>
  <si>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</si>
  <si>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</si>
  <si>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</si>
  <si>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</si>
  <si>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</si>
  <si>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</si>
  <si>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</si>
  <si>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</si>
  <si>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</si>
  <si>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</si>
  <si>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</si>
  <si>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</si>
  <si>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</si>
  <si>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</si>
  <si>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</si>
  <si>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</si>
  <si>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</si>
  <si>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</si>
  <si>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</si>
  <si>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</si>
  <si>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</si>
  <si>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</si>
  <si>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</si>
  <si>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</si>
  <si>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</si>
  <si>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</si>
  <si>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</si>
  <si>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</si>
  <si>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</si>
  <si>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</si>
  <si>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</si>
  <si>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</si>
  <si>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</si>
  <si>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</si>
  <si>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</si>
  <si>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</si>
  <si>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</si>
  <si>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</si>
  <si>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</si>
  <si>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</si>
  <si>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</si>
  <si>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</si>
  <si>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</si>
  <si>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</si>
  <si>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</si>
  <si>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</si>
  <si>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</si>
  <si>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</si>
  <si>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</si>
  <si>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</si>
  <si>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</si>
  <si>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</si>
  <si>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</si>
  <si>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</si>
  <si>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</si>
  <si>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</si>
  <si>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</si>
  <si>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</si>
  <si>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</si>
  <si>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</si>
  <si>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</si>
  <si>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</si>
  <si>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</si>
  <si>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</si>
  <si>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</si>
  <si>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</si>
  <si>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</si>
  <si>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</si>
  <si>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</si>
  <si>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</si>
  <si>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</si>
  <si>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</si>
  <si>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</si>
  <si>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</si>
  <si>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</si>
  <si>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</si>
  <si>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</si>
  <si>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</si>
  <si>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</si>
  <si>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</si>
  <si>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</si>
  <si>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</si>
  <si>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</si>
  <si>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</si>
  <si>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</si>
  <si>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</si>
  <si>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</si>
  <si>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</si>
  <si>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</si>
  <si>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</si>
  <si>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</si>
  <si>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</si>
  <si>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</si>
  <si>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</si>
  <si>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</si>
  <si>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</si>
  <si>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</si>
  <si>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</si>
  <si>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</si>
  <si>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</si>
  <si>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</si>
  <si>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</si>
  <si>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</si>
  <si>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</si>
  <si>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</si>
  <si>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</si>
  <si>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</si>
  <si>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</si>
  <si>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</si>
  <si>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</si>
  <si>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</si>
  <si>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</si>
  <si>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</si>
  <si>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</si>
  <si>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</si>
  <si>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</si>
  <si>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</si>
  <si>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</si>
  <si>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</si>
  <si>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</si>
  <si>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</si>
  <si>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</si>
  <si>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</si>
  <si>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</si>
  <si>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</si>
  <si>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</si>
  <si>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</si>
  <si>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</si>
  <si>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</si>
  <si>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</si>
  <si>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</si>
  <si>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</si>
  <si>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</si>
  <si>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</si>
  <si>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</si>
  <si>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</si>
  <si>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</si>
  <si>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</si>
  <si>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</si>
  <si>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</si>
  <si>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</si>
  <si>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</si>
  <si>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</si>
  <si>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</si>
  <si>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</si>
  <si>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</si>
  <si>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</si>
  <si>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</si>
  <si>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</si>
  <si>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</si>
  <si>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</si>
  <si>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</si>
  <si>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</si>
  <si>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</si>
  <si>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</si>
  <si>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</si>
  <si>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</si>
  <si>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</si>
  <si>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</si>
  <si>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</si>
  <si>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</si>
  <si>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</si>
  <si>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</si>
  <si>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</si>
  <si>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</si>
  <si>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</si>
  <si>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</si>
  <si>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</si>
  <si>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</si>
  <si>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</si>
  <si>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</si>
  <si>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</si>
  <si>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</si>
  <si>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</si>
  <si>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</si>
  <si>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</si>
  <si>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</si>
  <si>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</si>
  <si>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</si>
  <si>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</si>
  <si>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</si>
  <si>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</si>
  <si>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</si>
  <si>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</si>
  <si>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</si>
  <si>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</si>
  <si>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</si>
  <si>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</si>
  <si>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</si>
  <si>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</si>
  <si>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</si>
  <si>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</si>
  <si>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</si>
  <si>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</si>
  <si>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</si>
  <si>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</si>
  <si>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</si>
  <si>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</si>
  <si>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</si>
  <si>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</si>
  <si>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</si>
  <si>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</si>
  <si>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</si>
  <si>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</si>
  <si>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</si>
  <si>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</si>
  <si>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</si>
  <si>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</si>
  <si>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</si>
  <si>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</si>
  <si>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</si>
  <si>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</si>
  <si>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</si>
  <si>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</si>
  <si>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</si>
  <si>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</si>
  <si>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</si>
  <si>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</si>
  <si>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</si>
  <si>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</si>
  <si>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</si>
  <si>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</si>
  <si>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</si>
  <si>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</si>
  <si>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</si>
  <si>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</si>
  <si>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</si>
  <si>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</si>
  <si>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</si>
  <si>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</si>
  <si>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</si>
  <si>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</si>
  <si>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</si>
  <si>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</si>
  <si>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</si>
  <si>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</si>
  <si>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</si>
  <si>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</si>
  <si>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</si>
  <si>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</si>
  <si>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</si>
  <si>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</si>
  <si>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</si>
  <si>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</si>
  <si>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</si>
  <si>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</si>
  <si>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</si>
  <si>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</si>
  <si>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</si>
  <si>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</si>
  <si>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</si>
  <si>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</si>
  <si>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</si>
  <si>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</si>
  <si>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</si>
  <si>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</si>
  <si>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</si>
  <si>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</si>
  <si>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</si>
  <si>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</si>
  <si>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</si>
  <si>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</si>
  <si>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</si>
  <si>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</si>
  <si>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</si>
  <si>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</si>
  <si>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</si>
  <si>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</si>
  <si>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</si>
  <si>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</si>
  <si>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</si>
  <si>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</si>
  <si>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</si>
  <si>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</si>
  <si>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</si>
  <si>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</si>
  <si>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</si>
  <si>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</si>
  <si>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</si>
  <si>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</si>
  <si>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</si>
  <si>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</si>
  <si>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</si>
  <si>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</si>
  <si>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</si>
  <si>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</si>
  <si>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</si>
  <si>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</si>
  <si>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</si>
  <si>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</si>
  <si>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</si>
  <si>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</si>
  <si>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</si>
  <si>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</si>
  <si>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</si>
  <si>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</si>
  <si>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</si>
  <si>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</si>
  <si>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</si>
  <si>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</si>
  <si>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</si>
  <si>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</si>
  <si>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</si>
  <si>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</si>
  <si>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</si>
  <si>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</si>
  <si>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</si>
  <si>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</si>
  <si>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</si>
  <si>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</si>
  <si>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</si>
  <si>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</si>
  <si>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</si>
  <si>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</si>
  <si>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</si>
  <si>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</si>
  <si>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</si>
  <si>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</si>
  <si>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</si>
  <si>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</si>
  <si>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</si>
  <si>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</si>
  <si>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</si>
  <si>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</si>
  <si>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</si>
  <si>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</si>
  <si>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</si>
  <si>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</si>
  <si>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</si>
  <si>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</si>
  <si>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</si>
  <si>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</si>
  <si>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</si>
  <si>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</si>
  <si>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</si>
  <si>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</si>
  <si>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</si>
  <si>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</si>
  <si>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</si>
  <si>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</si>
  <si>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</si>
  <si>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</si>
  <si>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</si>
  <si>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</si>
  <si>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</si>
  <si>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</si>
  <si>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</si>
  <si>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</si>
  <si>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</si>
  <si>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</si>
  <si>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</si>
  <si>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</si>
  <si>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</si>
  <si>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</si>
  <si>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</si>
  <si>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</si>
  <si>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</si>
  <si>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</si>
  <si>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</si>
  <si>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</si>
  <si>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</si>
  <si>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</si>
  <si>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</si>
  <si>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</si>
  <si>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</si>
  <si>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</si>
  <si>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</si>
  <si>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</si>
  <si>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</si>
  <si>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</si>
  <si>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</si>
  <si>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</si>
  <si>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</si>
  <si>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</si>
  <si>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</si>
  <si>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</si>
  <si>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</si>
  <si>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</si>
  <si>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</si>
  <si>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</si>
  <si>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</si>
  <si>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</si>
  <si>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</si>
  <si>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</si>
  <si>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</si>
  <si>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</si>
  <si>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</si>
  <si>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</si>
  <si>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</si>
  <si>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</si>
  <si>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</si>
  <si>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</si>
  <si>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</si>
  <si>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</si>
  <si>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</si>
  <si>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</si>
  <si>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</si>
  <si>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</si>
  <si>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</si>
  <si>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</si>
  <si>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</si>
  <si>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</si>
  <si>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</si>
  <si>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</si>
  <si>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</si>
  <si>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</si>
  <si>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</si>
  <si>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</si>
  <si>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</si>
  <si>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</si>
  <si>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</si>
  <si>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</si>
  <si>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</si>
  <si>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</si>
  <si>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</si>
  <si>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</si>
  <si>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</si>
  <si>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</si>
  <si>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</si>
  <si>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</si>
  <si>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</si>
  <si>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</si>
  <si>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</si>
  <si>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</si>
  <si>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</si>
  <si>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</si>
  <si>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</si>
  <si>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</si>
  <si>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</si>
  <si>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</si>
  <si>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</si>
  <si>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</si>
  <si>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</si>
  <si>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</si>
  <si>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</si>
  <si>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</si>
  <si>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</si>
  <si>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</si>
  <si>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</si>
  <si>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</si>
  <si>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</si>
  <si>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</si>
  <si>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</si>
  <si>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</si>
  <si>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</si>
  <si>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</si>
  <si>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</si>
  <si>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</si>
  <si>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</si>
  <si>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</si>
  <si>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</si>
  <si>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</si>
  <si>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</si>
  <si>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</si>
  <si>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</si>
  <si>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</si>
  <si>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</si>
  <si>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</si>
  <si>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</si>
  <si>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</si>
  <si>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</si>
  <si>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</si>
  <si>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</si>
  <si>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</si>
  <si>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</si>
  <si>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</si>
  <si>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</si>
  <si>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</si>
  <si>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</si>
  <si>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</si>
  <si>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</si>
  <si>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</si>
  <si>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</si>
  <si>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</si>
  <si>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</si>
  <si>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</si>
  <si>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</si>
  <si>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</si>
  <si>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</si>
  <si>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</si>
  <si>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</si>
  <si>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</si>
  <si>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</si>
  <si>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</si>
  <si>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</si>
  <si>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</si>
  <si>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</si>
  <si>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</si>
  <si>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</si>
  <si>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</si>
  <si>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</si>
  <si>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</si>
  <si>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</si>
  <si>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</si>
  <si>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</si>
  <si>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</si>
  <si>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</si>
  <si>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</si>
  <si>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</si>
  <si>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</si>
  <si>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</si>
  <si>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</si>
  <si>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</si>
  <si>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</si>
  <si>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</si>
  <si>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</si>
  <si>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</si>
  <si>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</si>
  <si>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</si>
  <si>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</si>
  <si>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</si>
  <si>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</si>
  <si>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</si>
  <si>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</si>
  <si>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</si>
  <si>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</si>
  <si>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</si>
  <si>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</si>
  <si>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</si>
  <si>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</si>
  <si>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</si>
  <si>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</si>
  <si>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</si>
  <si>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</si>
  <si>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</si>
  <si>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</si>
  <si>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</si>
  <si>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</si>
  <si>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</si>
  <si>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</si>
  <si>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</si>
  <si>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</si>
  <si>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</si>
  <si>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</si>
  <si>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</si>
  <si>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</si>
  <si>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</si>
  <si>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</si>
  <si>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</si>
  <si>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</si>
  <si>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</si>
  <si>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</si>
  <si>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</si>
  <si>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</si>
  <si>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</si>
  <si>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</si>
  <si>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</si>
  <si>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</si>
  <si>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</si>
  <si>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</si>
  <si>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</si>
  <si>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</si>
  <si>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</si>
  <si>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</si>
  <si>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</si>
  <si>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</si>
  <si>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</si>
  <si>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</si>
  <si>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</si>
  <si>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</si>
  <si>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</si>
  <si>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</si>
  <si>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</si>
  <si>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</si>
  <si>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</si>
  <si>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</si>
  <si>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</si>
  <si>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</si>
  <si>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</si>
  <si>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</si>
  <si>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</si>
  <si>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</si>
  <si>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</si>
  <si>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</si>
  <si>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</si>
  <si>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</si>
  <si>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</si>
  <si>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</si>
  <si>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</si>
  <si>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</si>
  <si>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</si>
  <si>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</si>
  <si>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</si>
  <si>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</si>
  <si>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</si>
  <si>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</si>
  <si>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</si>
  <si>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</si>
  <si>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</si>
  <si>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</si>
  <si>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</si>
  <si>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</si>
  <si>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</si>
  <si>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</si>
  <si>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</si>
  <si>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</si>
  <si>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</si>
  <si>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</si>
  <si>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</si>
  <si>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</si>
  <si>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</si>
  <si>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</si>
  <si>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</si>
  <si>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</si>
  <si>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</si>
  <si>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</si>
  <si>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</si>
  <si>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</si>
  <si>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</si>
  <si>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</si>
  <si>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</si>
  <si>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</si>
  <si>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</si>
  <si>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</si>
  <si>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</si>
  <si>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</si>
  <si>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</si>
  <si>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</si>
  <si>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</si>
  <si>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</si>
  <si>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</si>
  <si>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</si>
  <si>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</si>
  <si>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</si>
  <si>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</si>
  <si>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</si>
  <si>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</si>
  <si>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</si>
  <si>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</si>
  <si>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</si>
  <si>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</si>
  <si>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</si>
  <si>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</si>
  <si>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</si>
  <si>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</si>
  <si>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</si>
  <si>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</si>
  <si>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</si>
  <si>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</si>
  <si>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</si>
  <si>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</si>
  <si>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</si>
  <si>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</si>
  <si>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</si>
  <si>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</si>
  <si>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</si>
  <si>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</si>
  <si>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</si>
  <si>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</si>
  <si>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</si>
  <si>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</si>
  <si>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</si>
  <si>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</si>
  <si>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</si>
  <si>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</si>
  <si>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</si>
  <si>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</si>
  <si>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</si>
  <si>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</si>
  <si>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</si>
  <si>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</si>
  <si>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</si>
  <si>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</si>
  <si>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</si>
  <si>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</si>
  <si>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</si>
  <si>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</si>
  <si>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</si>
  <si>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</si>
  <si>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</si>
  <si>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</si>
  <si>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</si>
  <si>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</si>
  <si>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</si>
  <si>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</si>
  <si>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</si>
  <si>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</si>
  <si>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</si>
  <si>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</si>
  <si>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</si>
  <si>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</si>
  <si>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</si>
  <si>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</si>
  <si>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</si>
  <si>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</si>
  <si>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</si>
  <si>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</si>
  <si>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</si>
  <si>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</si>
  <si>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</si>
  <si>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</si>
  <si>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</si>
  <si>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</si>
  <si>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</si>
  <si>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</si>
  <si>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</si>
  <si>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</si>
  <si>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</si>
  <si>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</si>
  <si>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</si>
  <si>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</si>
  <si>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</si>
  <si>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</si>
  <si>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</si>
  <si>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</si>
  <si>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</si>
  <si>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</si>
  <si>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</si>
  <si>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</si>
  <si>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</si>
  <si>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</si>
  <si>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</si>
  <si>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</si>
  <si>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</si>
  <si>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</si>
  <si>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</si>
  <si>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</si>
  <si>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</si>
  <si>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</si>
  <si>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</si>
  <si>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</si>
  <si>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</si>
  <si>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</si>
  <si>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</si>
  <si>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</si>
  <si>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</si>
  <si>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</si>
  <si>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</si>
  <si>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</si>
  <si>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</si>
  <si>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</si>
  <si>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</si>
  <si>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</si>
  <si>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</si>
  <si>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</si>
  <si>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</si>
  <si>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</si>
  <si>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</si>
  <si>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</si>
  <si>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</si>
  <si>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</si>
  <si>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</si>
  <si>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</si>
  <si>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</si>
  <si>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</si>
  <si>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</si>
  <si>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</si>
  <si>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</si>
  <si>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</si>
  <si>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</si>
  <si>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</si>
  <si>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</si>
  <si>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</si>
  <si>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</si>
  <si>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</si>
  <si>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</si>
  <si>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</si>
  <si>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</si>
  <si>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</si>
  <si>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</si>
  <si>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</si>
  <si>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</si>
  <si>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</si>
  <si>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</si>
  <si>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</si>
  <si>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</si>
  <si>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</si>
  <si>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</si>
  <si>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</si>
  <si>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</si>
  <si>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</si>
  <si>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</si>
  <si>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</si>
  <si>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</si>
  <si>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</si>
  <si>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</si>
  <si>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</si>
  <si>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</si>
  <si>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</si>
  <si>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</si>
  <si>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</si>
  <si>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</si>
  <si>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</si>
  <si>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</si>
  <si>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</si>
  <si>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</si>
  <si>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</si>
  <si>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</si>
  <si>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</si>
  <si>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</si>
  <si>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</si>
  <si>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</si>
  <si>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</si>
  <si>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</si>
  <si>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</si>
  <si>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</si>
  <si>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</si>
  <si>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</si>
  <si>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</si>
  <si>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</si>
  <si>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</si>
  <si>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</si>
  <si>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</si>
  <si>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</si>
  <si>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</si>
  <si>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</si>
  <si>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</si>
  <si>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</si>
  <si>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</si>
  <si>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</si>
  <si>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</si>
  <si>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</si>
  <si>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</si>
  <si>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</si>
  <si>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</si>
  <si>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</si>
  <si>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</si>
  <si>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</si>
  <si>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</si>
  <si>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</si>
  <si>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</si>
  <si>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</si>
  <si>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</si>
  <si>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</si>
  <si>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</si>
  <si>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</si>
  <si>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</si>
  <si>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</si>
  <si>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</si>
  <si>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</si>
  <si>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</si>
  <si>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</si>
  <si>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</si>
  <si>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</si>
  <si>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</si>
  <si>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</si>
  <si>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</si>
  <si>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</si>
  <si>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</si>
  <si>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</si>
  <si>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</si>
  <si>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</si>
  <si>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</si>
  <si>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</si>
  <si>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</si>
  <si>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</si>
  <si>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</si>
  <si>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</si>
  <si>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</si>
  <si>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</si>
  <si>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</si>
  <si>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</si>
  <si>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</si>
  <si>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</si>
  <si>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</si>
  <si>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</si>
  <si>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</si>
  <si>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</si>
  <si>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</si>
  <si>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</si>
  <si>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</si>
  <si>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</si>
  <si>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</si>
  <si>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</si>
  <si>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</si>
  <si>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</si>
  <si>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</si>
  <si>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</si>
  <si>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</si>
  <si>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</si>
  <si>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</si>
  <si>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</si>
  <si>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</si>
  <si>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</si>
  <si>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</si>
  <si>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</si>
  <si>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</si>
  <si>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</si>
  <si>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</si>
  <si>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</si>
  <si>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</si>
  <si>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</si>
  <si>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</si>
  <si>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</si>
  <si>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</si>
  <si>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</si>
  <si>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</si>
  <si>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</si>
  <si>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</si>
  <si>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</si>
  <si>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</si>
  <si>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</si>
  <si>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</si>
  <si>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</si>
  <si>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</si>
  <si>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</si>
  <si>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</si>
  <si>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</si>
  <si>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</si>
  <si>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</si>
  <si>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</si>
  <si>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</si>
  <si>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</si>
  <si>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</si>
  <si>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</si>
  <si>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</si>
  <si>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</si>
  <si>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</si>
  <si>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</si>
  <si>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</si>
  <si>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</si>
  <si>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</si>
  <si>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</si>
  <si>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</si>
  <si>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</si>
  <si>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</si>
  <si>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</si>
  <si>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</si>
  <si>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</si>
  <si>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</si>
  <si>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</si>
  <si>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</si>
  <si>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</si>
  <si>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</si>
  <si>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</si>
  <si>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</si>
  <si>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</si>
  <si>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</si>
  <si>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</si>
  <si>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</si>
  <si>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</si>
  <si>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</si>
  <si>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</si>
  <si>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</si>
  <si>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</si>
  <si>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</si>
  <si>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</si>
  <si>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</si>
  <si>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</si>
  <si>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</si>
  <si>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</si>
  <si>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</si>
  <si>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</si>
  <si>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</si>
  <si>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</si>
  <si>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</si>
  <si>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</si>
  <si>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</si>
  <si>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</si>
  <si>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</si>
  <si>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</si>
  <si>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</si>
  <si>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</si>
  <si>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</si>
  <si>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</si>
  <si>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</si>
  <si>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</si>
  <si>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</si>
  <si>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</si>
  <si>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</si>
  <si>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</si>
  <si>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</si>
  <si>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</si>
  <si>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</si>
  <si>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</si>
  <si>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</si>
  <si>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</si>
  <si>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</si>
  <si>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</si>
  <si>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</si>
  <si>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</si>
  <si>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</si>
  <si>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</si>
  <si>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</si>
  <si>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</si>
  <si>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</si>
  <si>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</si>
  <si>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</si>
  <si>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</si>
  <si>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</si>
  <si>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</si>
  <si>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</si>
  <si>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</si>
  <si>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</si>
  <si>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</si>
  <si>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</si>
  <si>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</si>
  <si>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</si>
  <si>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</si>
  <si>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</si>
  <si>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</si>
  <si>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</si>
  <si>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</si>
  <si>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</si>
  <si>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</si>
  <si>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</si>
  <si>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</si>
  <si>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</si>
  <si>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</si>
  <si>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</si>
  <si>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</si>
  <si>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</si>
  <si>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</si>
  <si>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</si>
  <si>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</si>
  <si>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</si>
  <si>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</si>
  <si>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</si>
  <si>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</si>
  <si>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</si>
  <si>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</si>
  <si>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</si>
  <si>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</si>
  <si>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</si>
  <si>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</si>
  <si>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</si>
  <si>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</si>
  <si>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</si>
  <si>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</si>
  <si>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</si>
  <si>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</si>
  <si>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</si>
  <si>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</si>
  <si>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</si>
  <si>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</si>
  <si>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</si>
  <si>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</si>
  <si>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</si>
  <si>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</si>
  <si>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</si>
  <si>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</si>
  <si>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</si>
  <si>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</si>
  <si>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</si>
  <si>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</si>
  <si>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</si>
  <si>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</si>
  <si>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</si>
  <si>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</si>
  <si>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</si>
  <si>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</si>
  <si>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</si>
  <si>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</si>
  <si>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</si>
  <si>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</si>
  <si>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</si>
  <si>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</si>
  <si>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</si>
  <si>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</si>
  <si>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</si>
  <si>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</si>
  <si>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</si>
  <si>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</si>
  <si>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</si>
  <si>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</si>
  <si>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</si>
  <si>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</si>
  <si>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</si>
  <si>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</si>
  <si>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</si>
  <si>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</si>
  <si>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</si>
  <si>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</si>
  <si>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</si>
  <si>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</si>
  <si>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</si>
  <si>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</si>
  <si>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</si>
  <si>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</si>
  <si>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</si>
  <si>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</si>
  <si>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</si>
  <si>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</si>
  <si>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</si>
  <si>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</si>
  <si>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</si>
  <si>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</si>
  <si>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</si>
  <si>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</si>
  <si>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</si>
  <si>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</si>
  <si>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</si>
  <si>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</si>
  <si>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</si>
  <si>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</si>
  <si>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</si>
  <si>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</si>
  <si>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</si>
  <si>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</si>
  <si>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</si>
  <si>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</si>
  <si>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</si>
  <si>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</si>
  <si>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</si>
  <si>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</si>
  <si>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</si>
  <si>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</si>
  <si>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</si>
  <si>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</si>
  <si>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</si>
  <si>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</si>
  <si>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</si>
  <si>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</si>
  <si>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</si>
  <si>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</si>
  <si>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</si>
  <si>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</si>
  <si>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</si>
  <si>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</si>
  <si>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</si>
  <si>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</si>
  <si>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</si>
  <si>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</si>
  <si>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</si>
  <si>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</si>
  <si>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</si>
  <si>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</si>
  <si>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</si>
  <si>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</si>
  <si>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</si>
  <si>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</si>
  <si>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</si>
  <si>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</si>
  <si>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</si>
  <si>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</si>
  <si>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</si>
  <si>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</si>
  <si>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</si>
  <si>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</si>
  <si>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</si>
  <si>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</si>
  <si>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</si>
  <si>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</si>
  <si>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</si>
  <si>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</si>
  <si>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</si>
  <si>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</si>
  <si>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</si>
  <si>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</si>
  <si>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</si>
  <si>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</si>
  <si>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</si>
  <si>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</si>
  <si>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</si>
  <si>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</si>
  <si>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</si>
  <si>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</si>
  <si>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</si>
  <si>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</si>
  <si>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</si>
  <si>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</si>
  <si>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</si>
  <si>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</si>
  <si>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</si>
  <si>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</si>
  <si>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</si>
  <si>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</si>
  <si>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</si>
  <si>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</si>
  <si>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</si>
  <si>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</si>
  <si>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</si>
  <si>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</si>
  <si>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</si>
  <si>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</si>
  <si>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</si>
  <si>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</si>
  <si>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</si>
  <si>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</si>
  <si>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</si>
  <si>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</si>
  <si>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</si>
  <si>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</si>
  <si>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</si>
  <si>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</si>
  <si>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</si>
  <si>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</si>
  <si>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</si>
  <si>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</si>
  <si>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</si>
  <si>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</si>
  <si>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</si>
  <si>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</si>
  <si>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</si>
  <si>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</si>
  <si>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</si>
  <si>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</si>
  <si>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</si>
  <si>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</si>
  <si>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</si>
  <si>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</si>
  <si>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</si>
  <si>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</si>
  <si>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</si>
  <si>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</si>
  <si>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</si>
  <si>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</si>
  <si>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</si>
  <si>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</si>
  <si>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</si>
  <si>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</si>
  <si>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</si>
  <si>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</si>
  <si>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</si>
  <si>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</si>
  <si>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</si>
  <si>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</si>
  <si>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</si>
  <si>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</si>
  <si>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</si>
  <si>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</si>
  <si>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</si>
  <si>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</si>
  <si>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</si>
  <si>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</si>
  <si>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</si>
  <si>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</si>
  <si>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</si>
  <si>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</si>
  <si>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</si>
  <si>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</si>
  <si>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</si>
  <si>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</si>
  <si>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</si>
  <si>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</si>
  <si>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</si>
  <si>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</si>
  <si>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</si>
  <si>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</si>
  <si>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</si>
  <si>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</si>
  <si>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</si>
  <si>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</si>
  <si>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</si>
  <si>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</si>
  <si>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</si>
  <si>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</si>
  <si>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</si>
  <si>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</si>
  <si>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</si>
  <si>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</si>
  <si>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</si>
  <si>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</si>
  <si>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</si>
  <si>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</si>
  <si>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</si>
  <si>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</si>
  <si>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</si>
  <si>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</si>
  <si>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</si>
  <si>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</si>
  <si>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</si>
  <si>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</si>
  <si>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</si>
  <si>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</si>
  <si>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</si>
  <si>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</si>
  <si>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</si>
  <si>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</si>
  <si>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</si>
  <si>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</si>
  <si>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</si>
  <si>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</si>
  <si>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</si>
  <si>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</si>
  <si>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</si>
  <si>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</si>
  <si>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</si>
  <si>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</si>
  <si>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</si>
  <si>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</si>
  <si>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</si>
  <si>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</si>
  <si>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</si>
  <si>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</si>
  <si>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</si>
  <si>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</si>
  <si>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</si>
  <si>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</si>
  <si>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</si>
  <si>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</si>
  <si>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</si>
  <si>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</si>
  <si>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</si>
  <si>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</si>
  <si>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</si>
  <si>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</si>
  <si>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</si>
  <si>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</si>
  <si>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</si>
  <si>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</si>
  <si>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</si>
  <si>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</si>
  <si>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</si>
  <si>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</si>
  <si>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</si>
  <si>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</si>
  <si>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</si>
  <si>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</si>
  <si>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</si>
  <si>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</si>
  <si>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</si>
  <si>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</si>
  <si>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</si>
  <si>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</si>
  <si>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</si>
  <si>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</si>
  <si>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</si>
  <si>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</si>
  <si>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</si>
  <si>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</si>
  <si>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</si>
  <si>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</si>
  <si>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</si>
  <si>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</si>
  <si>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</si>
  <si>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</si>
  <si>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</si>
  <si>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</si>
  <si>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</si>
  <si>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</si>
  <si>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</si>
  <si>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</si>
  <si>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</si>
  <si>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</si>
  <si>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</si>
  <si>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</si>
  <si>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</si>
  <si>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</si>
  <si>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</si>
  <si>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</si>
  <si>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</si>
  <si>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</si>
  <si>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</si>
  <si>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</si>
  <si>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</si>
  <si>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</si>
  <si>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</si>
  <si>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</si>
  <si>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</si>
  <si>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</si>
  <si>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</si>
  <si>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</si>
  <si>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</si>
  <si>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</si>
  <si>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</si>
  <si>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</si>
  <si>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</si>
  <si>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</si>
  <si>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</si>
  <si>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</si>
  <si>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</si>
  <si>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</si>
  <si>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</si>
  <si>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</si>
  <si>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</si>
  <si>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</si>
  <si>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</si>
  <si>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</si>
  <si>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</si>
  <si>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</si>
  <si>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</si>
  <si>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</si>
  <si>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</si>
  <si>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</si>
  <si>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</si>
  <si>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</si>
  <si>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</si>
  <si>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</si>
  <si>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</si>
  <si>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</si>
  <si>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</si>
  <si>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</si>
  <si>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</si>
  <si>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</si>
  <si>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</si>
  <si>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</si>
  <si>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</si>
  <si>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</si>
  <si>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</si>
  <si>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</si>
  <si>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</si>
  <si>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</si>
  <si>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</si>
  <si>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</si>
  <si>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</si>
  <si>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</si>
  <si>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</si>
  <si>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</si>
  <si>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</si>
  <si>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</si>
  <si>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</si>
  <si>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</si>
  <si>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</si>
  <si>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</si>
  <si>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</si>
  <si>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</si>
  <si>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</si>
  <si>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</si>
  <si>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</si>
  <si>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</si>
  <si>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</si>
  <si>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</si>
  <si>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</si>
  <si>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</si>
  <si>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</si>
  <si>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</si>
  <si>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</si>
  <si>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</si>
  <si>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</si>
  <si>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</si>
  <si>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</si>
  <si>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</si>
  <si>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</si>
  <si>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</si>
  <si>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</si>
  <si>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</si>
  <si>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</si>
  <si>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</si>
  <si>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</si>
  <si>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</si>
  <si>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</si>
  <si>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</si>
  <si>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</si>
  <si>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</si>
  <si>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</si>
  <si>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</si>
  <si>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</si>
  <si>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</si>
  <si>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</si>
  <si>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</si>
  <si>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</si>
  <si>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</si>
  <si>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</si>
  <si>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</si>
  <si>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</si>
  <si>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</si>
  <si>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</si>
  <si>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</si>
  <si>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</si>
  <si>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</si>
  <si>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</si>
  <si>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</si>
  <si>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</si>
  <si>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</si>
  <si>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</si>
  <si>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</si>
  <si>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</si>
  <si>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</si>
  <si>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</si>
  <si>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</si>
  <si>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</si>
  <si>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</si>
  <si>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</si>
  <si>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</si>
  <si>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</si>
  <si>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</si>
  <si>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</si>
  <si>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</si>
  <si>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</si>
  <si>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</si>
  <si>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</si>
  <si>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</si>
  <si>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</si>
  <si>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</si>
  <si>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</si>
  <si>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</si>
  <si>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</si>
  <si>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</si>
  <si>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</si>
  <si>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</si>
  <si>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</si>
  <si>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</si>
  <si>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</si>
  <si>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</si>
  <si>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</si>
  <si>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</si>
  <si>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</si>
  <si>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</si>
  <si>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</si>
  <si>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</si>
  <si>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</si>
  <si>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</si>
  <si>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</si>
  <si>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</si>
  <si>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</si>
  <si>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</si>
  <si>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</si>
  <si>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</si>
  <si>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</si>
  <si>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</si>
  <si>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</si>
  <si>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</si>
  <si>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</si>
  <si>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</si>
  <si>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</si>
  <si>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</si>
  <si>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</si>
  <si>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</si>
  <si>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</si>
  <si>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</si>
  <si>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</si>
  <si>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</si>
  <si>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</si>
  <si>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</si>
  <si>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</si>
  <si>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</si>
  <si>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</si>
  <si>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</si>
  <si>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</si>
  <si>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</si>
  <si>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</si>
  <si>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</si>
  <si>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</si>
  <si>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</si>
  <si>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</si>
  <si>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</si>
  <si>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</si>
  <si>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</si>
  <si>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</si>
  <si>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</si>
  <si>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</si>
  <si>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</si>
  <si>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</si>
  <si>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</si>
  <si>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</si>
  <si>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</si>
  <si>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</si>
  <si>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</si>
  <si>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</si>
  <si>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</si>
  <si>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</si>
  <si>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</si>
  <si>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</si>
  <si>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</si>
  <si>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</si>
  <si>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</si>
  <si>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</si>
  <si>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</si>
  <si>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</si>
  <si>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</si>
  <si>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</si>
  <si>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</si>
  <si>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</si>
  <si>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</si>
  <si>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</si>
  <si>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</si>
  <si>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</si>
  <si>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</si>
  <si>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</si>
  <si>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</si>
  <si>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</si>
  <si>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</si>
  <si>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</si>
  <si>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</si>
  <si>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</si>
  <si>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</si>
  <si>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</si>
  <si>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</si>
  <si>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</si>
  <si>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</si>
  <si>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</si>
  <si>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</si>
  <si>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</si>
  <si>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</si>
  <si>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</si>
  <si>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</si>
  <si>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</si>
  <si>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</si>
  <si>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</si>
  <si>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</si>
  <si>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</si>
  <si>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</si>
  <si>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</si>
  <si>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</si>
  <si>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</si>
  <si>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</si>
  <si>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</si>
  <si>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</si>
  <si>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</si>
  <si>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</si>
  <si>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</si>
  <si>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</si>
  <si>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</si>
  <si>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</si>
  <si>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</si>
  <si>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</si>
  <si>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</si>
  <si>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</si>
  <si>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</si>
  <si>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</si>
  <si>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</si>
  <si>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</si>
  <si>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</si>
  <si>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</si>
  <si>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</si>
  <si>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</si>
  <si>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</si>
  <si>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</si>
  <si>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</si>
  <si>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</si>
  <si>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</si>
  <si>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</si>
  <si>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</si>
  <si>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</si>
  <si>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</si>
  <si>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</si>
  <si>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</si>
  <si>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</si>
  <si>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</si>
  <si>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</si>
  <si>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</si>
  <si>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</si>
  <si>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</si>
  <si>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</si>
  <si>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</si>
  <si>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</si>
  <si>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</si>
  <si>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</si>
  <si>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</si>
  <si>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</si>
  <si>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</si>
  <si>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</si>
  <si>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</si>
  <si>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</si>
  <si>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</si>
  <si>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</si>
  <si>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</si>
  <si>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</si>
  <si>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</si>
  <si>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</si>
  <si>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</si>
  <si>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</si>
  <si>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</si>
  <si>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</si>
  <si>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</si>
  <si>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</si>
  <si>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</si>
  <si>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</si>
  <si>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</si>
  <si>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</si>
  <si>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</si>
  <si>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</si>
  <si>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</si>
  <si>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</si>
  <si>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</si>
  <si>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</si>
  <si>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</si>
  <si>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</si>
  <si>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</si>
  <si>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</si>
  <si>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</si>
  <si>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</si>
  <si>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</si>
  <si>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</si>
  <si>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</si>
  <si>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</si>
  <si>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</si>
  <si>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</si>
  <si>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</si>
  <si>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</si>
  <si>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</si>
  <si>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</si>
  <si>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</si>
  <si>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</si>
  <si>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</si>
  <si>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</si>
  <si>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</si>
  <si>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</si>
  <si>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</si>
  <si>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</si>
  <si>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</si>
  <si>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</si>
  <si>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</si>
  <si>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</si>
  <si>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</si>
  <si>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</si>
  <si>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</si>
  <si>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</si>
  <si>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</si>
  <si>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</si>
  <si>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</si>
  <si>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</si>
  <si>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</si>
  <si>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</si>
  <si>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</si>
  <si>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</si>
  <si>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</si>
  <si>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</si>
  <si>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</si>
  <si>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</si>
  <si>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</si>
  <si>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</si>
  <si>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</si>
  <si>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</si>
  <si>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</si>
  <si>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</si>
  <si>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</si>
  <si>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</si>
  <si>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</si>
  <si>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</si>
  <si>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</si>
  <si>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</si>
  <si>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</si>
  <si>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</si>
  <si>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</si>
  <si>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</si>
  <si>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</si>
  <si>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</si>
  <si>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</si>
  <si>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</si>
  <si>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</si>
  <si>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</si>
  <si>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</si>
  <si>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</si>
  <si>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</si>
  <si>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</si>
  <si>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</si>
  <si>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</si>
  <si>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</si>
  <si>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</si>
  <si>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</si>
  <si>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</si>
  <si>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</si>
  <si>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</si>
  <si>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</si>
  <si>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</si>
  <si>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</si>
  <si>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</si>
  <si>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</si>
  <si>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</si>
  <si>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</si>
  <si>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</si>
  <si>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</si>
  <si>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</si>
  <si>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</si>
  <si>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</si>
  <si>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</si>
  <si>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</si>
  <si>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</si>
  <si>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</si>
  <si>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</si>
  <si>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</si>
  <si>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</si>
  <si>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</si>
  <si>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</si>
  <si>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</si>
  <si>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</si>
  <si>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</si>
  <si>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</si>
  <si>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</si>
  <si>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</si>
  <si>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</si>
  <si>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</si>
  <si>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</si>
  <si>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</si>
  <si>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</si>
  <si>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</si>
  <si>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</si>
  <si>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</si>
  <si>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</si>
  <si>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</si>
  <si>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</si>
  <si>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</si>
  <si>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</si>
  <si>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</si>
  <si>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</si>
  <si>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</si>
  <si>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</si>
  <si>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</si>
  <si>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</si>
  <si>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</si>
  <si>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</si>
  <si>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</si>
  <si>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</si>
  <si>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</si>
  <si>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</si>
  <si>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</si>
  <si>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</si>
  <si>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</si>
  <si>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</si>
  <si>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</si>
  <si>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</si>
  <si>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</si>
  <si>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</si>
  <si>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</si>
  <si>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</si>
  <si>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</si>
  <si>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</si>
  <si>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</si>
  <si>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</si>
  <si>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</si>
  <si>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</si>
  <si>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</si>
  <si>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</si>
  <si>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</si>
  <si>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</si>
  <si>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</si>
  <si>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</si>
  <si>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</si>
  <si>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</si>
  <si>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</si>
  <si>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</si>
  <si>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</si>
  <si>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</si>
  <si>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</si>
  <si>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</si>
  <si>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</si>
  <si>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</si>
  <si>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</si>
  <si>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</si>
  <si>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</si>
  <si>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</si>
  <si>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</si>
  <si>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</si>
  <si>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</si>
  <si>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</si>
  <si>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</si>
  <si>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</si>
  <si>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</si>
  <si>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</si>
  <si>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</si>
  <si>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</si>
  <si>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</si>
  <si>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</si>
  <si>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</si>
  <si>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</si>
  <si>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</si>
  <si>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</si>
  <si>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</si>
  <si>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</si>
  <si>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</si>
  <si>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</si>
  <si>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</si>
  <si>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</si>
  <si>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</si>
  <si>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</si>
  <si>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</si>
  <si>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</si>
  <si>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</si>
  <si>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</si>
  <si>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</si>
  <si>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</si>
  <si>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</si>
  <si>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</si>
  <si>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</si>
  <si>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</si>
  <si>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</si>
  <si>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</si>
  <si>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</si>
  <si>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</si>
  <si>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</si>
  <si>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</si>
  <si>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</si>
  <si>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</si>
  <si>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</si>
  <si>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</si>
  <si>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</si>
  <si>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</si>
  <si>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</si>
  <si>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</si>
  <si>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</si>
  <si>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</si>
  <si>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</si>
  <si>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</si>
  <si>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</si>
  <si>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</si>
  <si>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</si>
  <si>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</si>
  <si>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</si>
  <si>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</si>
  <si>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</si>
  <si>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</si>
  <si>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</si>
  <si>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</si>
  <si>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</si>
  <si>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</si>
  <si>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</si>
  <si>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</si>
  <si>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</si>
  <si>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</si>
  <si>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</si>
  <si>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</si>
  <si>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</si>
  <si>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</si>
  <si>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</si>
  <si>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</si>
  <si>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</si>
  <si>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</si>
  <si>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</si>
  <si>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</si>
  <si>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</si>
  <si>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</si>
  <si>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</si>
  <si>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</si>
  <si>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</si>
  <si>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</si>
  <si>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</si>
  <si>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</si>
  <si>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</si>
  <si>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</si>
  <si>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</si>
  <si>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</si>
  <si>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</si>
  <si>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</si>
  <si>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</si>
  <si>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</si>
  <si>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</si>
  <si>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</si>
  <si>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</si>
  <si>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</si>
  <si>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</si>
  <si>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</si>
  <si>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</si>
  <si>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</si>
  <si>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</si>
  <si>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</si>
  <si>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</si>
  <si>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</si>
  <si>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</si>
  <si>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</si>
  <si>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</si>
  <si>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</si>
  <si>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</si>
  <si>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</si>
  <si>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</si>
  <si>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</si>
  <si>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</si>
  <si>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</si>
  <si>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</si>
  <si>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</si>
  <si>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</si>
  <si>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</si>
  <si>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</si>
  <si>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</si>
  <si>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</si>
  <si>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</si>
  <si>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</si>
  <si>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</si>
  <si>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</si>
  <si>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</si>
  <si>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</si>
  <si>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</si>
  <si>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</si>
  <si>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</si>
  <si>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</si>
  <si>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</si>
  <si>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</si>
  <si>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</si>
  <si>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</si>
  <si>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</si>
  <si>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</si>
  <si>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</si>
  <si>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</si>
  <si>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</si>
  <si>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</si>
  <si>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</si>
  <si>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</si>
  <si>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</si>
  <si>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</si>
  <si>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</si>
  <si>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</si>
  <si>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</si>
  <si>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</si>
  <si>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</si>
  <si>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</si>
  <si>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</si>
  <si>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</si>
  <si>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</si>
  <si>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</si>
  <si>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</si>
  <si>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</si>
  <si>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</si>
  <si>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</si>
  <si>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</si>
  <si>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</si>
  <si>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</si>
  <si>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</si>
  <si>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</si>
  <si>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</si>
  <si>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</si>
  <si>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</si>
  <si>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</si>
  <si>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</si>
  <si>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</si>
  <si>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</si>
  <si>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</si>
  <si>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</si>
  <si>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</si>
  <si>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</si>
  <si>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</si>
  <si>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</si>
  <si>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</si>
  <si>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</si>
  <si>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</si>
  <si>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</si>
  <si>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</si>
  <si>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</si>
  <si>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</si>
  <si>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</si>
  <si>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</si>
  <si>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</si>
  <si>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</si>
  <si>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</si>
  <si>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</si>
  <si>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</si>
  <si>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</si>
  <si>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</si>
  <si>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</si>
  <si>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</si>
  <si>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</si>
  <si>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</si>
  <si>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</si>
  <si>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</si>
  <si>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</si>
  <si>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</si>
  <si>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</si>
  <si>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</si>
  <si>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</si>
  <si>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</si>
  <si>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</si>
  <si>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</si>
  <si>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</si>
  <si>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</si>
  <si>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</si>
  <si>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</si>
  <si>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</si>
  <si>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</si>
  <si>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</si>
  <si>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</si>
  <si>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</si>
  <si>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</si>
  <si>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</si>
  <si>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</si>
  <si>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</si>
  <si>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</si>
  <si>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</si>
  <si>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</si>
  <si>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</si>
  <si>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</si>
  <si>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</si>
  <si>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</si>
  <si>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</si>
  <si>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</si>
  <si>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</si>
  <si>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</si>
  <si>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</si>
  <si>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</si>
  <si>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</si>
  <si>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</si>
  <si>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</si>
  <si>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</si>
  <si>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</si>
  <si>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</si>
  <si>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</si>
  <si>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</si>
  <si>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</si>
  <si>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</si>
  <si>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</si>
  <si>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</si>
  <si>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</si>
  <si>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</si>
  <si>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</si>
  <si>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</si>
  <si>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</si>
  <si>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</si>
  <si>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</si>
  <si>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</si>
  <si>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</si>
  <si>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</si>
  <si>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</si>
  <si>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</si>
  <si>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</si>
  <si>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</si>
  <si>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</si>
  <si>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</si>
  <si>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</si>
  <si>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</si>
  <si>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</si>
  <si>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</si>
  <si>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</si>
  <si>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</si>
  <si>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</si>
  <si>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</si>
  <si>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</si>
  <si>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</si>
  <si>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</si>
  <si>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</si>
  <si>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</si>
  <si>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</si>
  <si>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</si>
  <si>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</si>
  <si>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</si>
  <si>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</si>
  <si>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</si>
  <si>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</si>
  <si>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</si>
  <si>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</si>
  <si>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</si>
  <si>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</si>
  <si>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</si>
  <si>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</si>
  <si>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</si>
  <si>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</si>
  <si>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</si>
  <si>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</si>
  <si>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</si>
  <si>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</si>
  <si>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</si>
  <si>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</si>
  <si>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</si>
  <si>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</si>
  <si>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</si>
  <si>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</si>
  <si>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</si>
  <si>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</si>
  <si>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</si>
  <si>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</si>
  <si>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</si>
  <si>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</si>
  <si>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</si>
  <si>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</si>
  <si>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</si>
  <si>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</si>
  <si>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</si>
  <si>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</si>
  <si>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</si>
  <si>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</si>
  <si>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</si>
  <si>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</si>
  <si>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</si>
  <si>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</si>
  <si>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</si>
  <si>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</si>
  <si>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</si>
  <si>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</si>
  <si>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</si>
  <si>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</si>
  <si>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</si>
  <si>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</si>
  <si>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</si>
  <si>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</si>
  <si>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</si>
  <si>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</si>
  <si>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</si>
  <si>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</si>
  <si>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</si>
  <si>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</si>
  <si>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</si>
  <si>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</si>
  <si>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</si>
  <si>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</si>
  <si>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</si>
  <si>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</si>
  <si>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</si>
  <si>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</si>
  <si>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</si>
  <si>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</si>
  <si>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</si>
  <si>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</si>
  <si>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</si>
  <si>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</si>
  <si>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</si>
  <si>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</si>
  <si>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</si>
  <si>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</si>
  <si>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</si>
  <si>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</si>
  <si>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</si>
  <si>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</si>
  <si>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</si>
  <si>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</si>
  <si>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</si>
  <si>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</si>
  <si>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</si>
  <si>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</si>
  <si>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</si>
  <si>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</si>
  <si>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</si>
  <si>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</si>
  <si>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</si>
  <si>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</si>
  <si>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</si>
  <si>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</si>
  <si>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</si>
  <si>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</si>
  <si>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</si>
  <si>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</si>
  <si>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</si>
  <si>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</si>
  <si>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</si>
  <si>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</si>
  <si>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</si>
  <si>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</si>
  <si>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</si>
  <si>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</si>
  <si>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</si>
  <si>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</si>
  <si>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</si>
  <si>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</si>
  <si>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</si>
  <si>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</si>
  <si>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</si>
  <si>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</si>
  <si>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</si>
  <si>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</si>
  <si>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</si>
  <si>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</si>
  <si>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</si>
  <si>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</si>
  <si>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</si>
  <si>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</si>
  <si>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</si>
  <si>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</si>
  <si>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</si>
  <si>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</si>
  <si>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</si>
  <si>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</si>
  <si>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</si>
  <si>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</si>
  <si>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</si>
  <si>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</si>
  <si>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</si>
  <si>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</si>
  <si>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</si>
  <si>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</si>
  <si>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</si>
  <si>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</si>
  <si>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</si>
  <si>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</si>
  <si>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</si>
  <si>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</si>
  <si>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</si>
  <si>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</si>
  <si>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</si>
  <si>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</si>
  <si>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</si>
  <si>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</si>
  <si>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</si>
  <si>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</si>
  <si>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</si>
  <si>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</si>
  <si>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</si>
  <si>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</si>
  <si>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</si>
  <si>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</si>
  <si>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</si>
  <si>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</si>
  <si>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</si>
  <si>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</si>
  <si>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</si>
  <si>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</si>
  <si>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</si>
  <si>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</si>
  <si>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</si>
  <si>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</si>
  <si>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</si>
  <si>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</si>
  <si>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</si>
  <si>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</si>
  <si>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</si>
  <si>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</si>
  <si>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</si>
  <si>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</si>
  <si>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</si>
  <si>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</si>
  <si>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</si>
  <si>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</si>
  <si>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</si>
  <si>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</si>
  <si>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</si>
  <si>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</si>
  <si>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</si>
  <si>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</si>
  <si>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</si>
  <si>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</si>
  <si>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</si>
  <si>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</si>
  <si>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</si>
  <si>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</si>
  <si>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</si>
  <si>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</si>
  <si>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</si>
  <si>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</si>
  <si>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</si>
  <si>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</si>
  <si>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</si>
  <si>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</si>
  <si>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</si>
  <si>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</si>
  <si>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</si>
  <si>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</si>
  <si>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</si>
  <si>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</si>
  <si>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</si>
  <si>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</si>
  <si>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</si>
  <si>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</si>
  <si>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</si>
  <si>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</si>
  <si>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</si>
  <si>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</si>
  <si>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</si>
  <si>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</si>
  <si>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</si>
  <si>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</si>
  <si>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</si>
  <si>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</si>
  <si>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</si>
  <si>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</si>
  <si>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</si>
  <si>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</si>
  <si>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</si>
  <si>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</si>
  <si>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</si>
  <si>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</si>
  <si>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</si>
  <si>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</si>
  <si>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</si>
  <si>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</si>
  <si>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</si>
  <si>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</si>
  <si>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</si>
  <si>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</si>
  <si>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</si>
  <si>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</si>
  <si>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</si>
  <si>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</si>
  <si>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</si>
  <si>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</si>
  <si>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</si>
  <si>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</si>
  <si>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</si>
  <si>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</si>
  <si>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</si>
  <si>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</si>
  <si>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</si>
  <si>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</si>
  <si>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</si>
  <si>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</si>
  <si>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</si>
  <si>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</si>
  <si>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</si>
  <si>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</si>
  <si>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</si>
  <si>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</si>
  <si>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</si>
  <si>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</si>
  <si>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</si>
  <si>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</si>
  <si>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</si>
  <si>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</si>
  <si>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</si>
  <si>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</si>
  <si>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</si>
  <si>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</si>
  <si>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</si>
  <si>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</si>
  <si>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</si>
  <si>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</si>
  <si>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</si>
  <si>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</si>
  <si>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</si>
  <si>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</si>
  <si>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</si>
  <si>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</si>
  <si>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</si>
  <si>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</si>
  <si>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</si>
  <si>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</si>
  <si>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</si>
  <si>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</si>
  <si>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</si>
  <si>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</si>
  <si>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</si>
  <si>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</si>
  <si>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</si>
  <si>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</si>
  <si>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</si>
  <si>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</si>
  <si>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</si>
  <si>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</si>
  <si>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</si>
  <si>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</si>
  <si>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</si>
  <si>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</si>
  <si>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</si>
  <si>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</si>
  <si>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</si>
  <si>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</si>
  <si>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</si>
  <si>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</si>
  <si>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</si>
  <si>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</si>
  <si>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</si>
  <si>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</si>
  <si>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</si>
  <si>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</si>
  <si>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</si>
  <si>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</si>
  <si>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</si>
  <si>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</si>
  <si>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</si>
  <si>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</si>
  <si>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</si>
  <si>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</si>
  <si>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</si>
  <si>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</si>
  <si>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</si>
  <si>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</si>
  <si>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</si>
  <si>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</si>
  <si>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</si>
  <si>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</si>
  <si>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</si>
  <si>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</si>
  <si>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</si>
  <si>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</si>
  <si>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</si>
  <si>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</si>
  <si>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</si>
  <si>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</si>
  <si>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</si>
  <si>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</si>
  <si>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</si>
  <si>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</si>
  <si>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</si>
  <si>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</si>
  <si>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</si>
  <si>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</si>
  <si>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</si>
  <si>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</si>
  <si>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</si>
  <si>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</si>
  <si>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</si>
  <si>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</si>
  <si>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</si>
  <si>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</si>
  <si>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</si>
  <si>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</si>
  <si>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</si>
  <si>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</si>
  <si>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</si>
  <si>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</si>
  <si>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</si>
  <si>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</si>
  <si>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</si>
  <si>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</si>
  <si>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</si>
  <si>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</si>
  <si>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</si>
  <si>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</si>
  <si>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</si>
  <si>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</si>
  <si>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</si>
  <si>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</si>
  <si>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</si>
  <si>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</si>
  <si>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</si>
  <si>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</si>
  <si>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</si>
  <si>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</si>
  <si>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</si>
  <si>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</si>
  <si>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</si>
  <si>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</si>
  <si>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</si>
  <si>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</si>
  <si>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</si>
  <si>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</si>
  <si>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</si>
  <si>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</si>
  <si>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</si>
  <si>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</si>
  <si>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</si>
  <si>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</si>
  <si>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</si>
  <si>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</si>
  <si>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</si>
  <si>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</si>
  <si>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</si>
  <si>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</si>
  <si>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</si>
  <si>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</si>
  <si>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</si>
  <si>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</si>
  <si>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</si>
  <si>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</si>
  <si>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PCM-20251208-00000015</t>
  </si>
  <si>
    <t>ETA 40 min</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</si>
  <si>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</si>
  <si>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</si>
  <si>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</si>
  <si>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</si>
  <si>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</si>
  <si>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</si>
  <si>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</si>
  <si>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</si>
  <si>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</si>
  <si>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</si>
  <si>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</si>
  <si>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</si>
  <si>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</si>
  <si>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PCM-20251207-00001917</t>
  </si>
  <si>
    <t xml:space="preserve">ETA 120 MIN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</si>
  <si>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</si>
  <si>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</si>
  <si>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</si>
  <si>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</si>
  <si>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</si>
  <si>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</si>
  <si>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</si>
  <si>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</si>
  <si>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</si>
  <si>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</si>
  <si>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</si>
  <si>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</si>
  <si>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</si>
  <si>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</si>
  <si>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</si>
  <si>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</si>
  <si>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</si>
  <si>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</si>
  <si>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</si>
  <si>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</si>
  <si>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PCM-20251208-00000016</t>
  </si>
  <si>
    <t>Em team on the way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</si>
</sst>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2" totalsRowShown="0" headerRowDxfId="62" dataDxfId="61" headerRowBorderDxfId="59" tableBorderDxfId="60">
  <autoFilter ref="A1:L9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5" sqref="J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336.11139942129375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10147</v>
      </c>
      <c r="E3" s="123" t="s">
        <v>39106</v>
      </c>
      <c r="F3" s="122">
        <v>45999.00571759259</v>
      </c>
      <c r="G3" s="121">
        <f ca="1">IFERROR(NOW()-F3,"-")</f>
        <v>5.4107754629512783E-2</v>
      </c>
      <c r="H3" s="122">
        <v>45998.990740740737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45999.05982534722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45999.05982534722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45999.05982534722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45999.05982534722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45999.05982534722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45999.05982534722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45999.05982534722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45999.05982534722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45999.05982534722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45999.05982534722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45999.05982534722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45999.05982534722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45999.05982534722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45999.05982534722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45999.05982534722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45999.05982534722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45999.05982534722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45999.05982534722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45999.05982534722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45999.05982534722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45999.05982534722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45999.05982534722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45999.05982534722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45999.05982534722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45999.05982534722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45999.05982534722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45999.05982534722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45999.05982534722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45999.05982534722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45999.05982534722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45999.05982534722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45999.05982534722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45999.05982534722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45999.05982534722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45999.05982534722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45999.05982534722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45999.05982534722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45999.05982534722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45999.05982534722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45999.05982534722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45999.05982534722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45999.05982534722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45999.05982534722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45999.05982534722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45999.05982534722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45999.05982534722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45999.05982534722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45999.05982534722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45999.05982534722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45999.05982534722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45999.05982534722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45999.05982534722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45999.05982534722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45999.05982534722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45999.05982534722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45999.05982534722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45999.05982534722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45999.05982534722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45999.05982534722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45999.05982534722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45999.05982534722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45999.05982534722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45999.05982534722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45999.05982534722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45999.05982534722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45999.05982534722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45999.05982534722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45999.05982534722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45999.05982534722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45999.05982534722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45999.05982534722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45999.05982534722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45999.05982534722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45999.05982534722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45999.05982534722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45999.05982534722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45999.05982534722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45999.05982534722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45999.05982534722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45999.05982534722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45999.05982534722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45999.05982534722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45999.05982534722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45999.05982534722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45999.05982534722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45999.05982534722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45999.05982534722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45999.05982534722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45999.05982534722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45999.05982534722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45999.05982534722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45999.05982534722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45999.05982534722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45999.05982534722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45999.05982534722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45999.05982534722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45999.05982534722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45999.05982534722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45999.05982534722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45999.05982534722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45999.05982534722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45999.05982534722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45999.05982534722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45999.05982534722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45999.05982534722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45999.05982534722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45999.05982534722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45999.05982534722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45999.05982534722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45999.05982534722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45999.05982534722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45999.05982534722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45999.05982534722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45999.05982534722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45999.05982534722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45999.05982534722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45999.05982534722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45999.05982534722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45999.05982534722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45999.05982534722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45999.05982534722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45999.05982534722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45999.05982534722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45999.05982534722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45999.05982534722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45999.05982534722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45999.05982534722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45999.05982534722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45999.05982534722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45999.05982534722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45999.05982534722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45999.05982534722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45999.05982534722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45999.05982534722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45999.05982534722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45999.05982534722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45999.05982534722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45999.05982534722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45999.05982534722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45999.05982534722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45999.05982534722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45999.05982534722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45999.05982534722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45999.05982534722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45999.05982534722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45999.05982534722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45999.05982534722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45999.05982534722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45999.05982534722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45999.05982534722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45999.05982534722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45999.05982534722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45999.05982534722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45999.05982534722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45999.05982534722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45999.05982534722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45999.05982534722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45999.05982534722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45999.05982534722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45999.05982534722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45999.05982534722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45999.05982534722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45999.05982534722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45999.05982534722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45999.05982534722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45999.05982534722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45999.05982534722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45999.05982534722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45999.05982534722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45999.05982534722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45999.05982534722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45999.05982534722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45999.05982534722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45999.05982534722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45999.05982534722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45999.05982534722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45999.05982534722</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A8C6F886-5422-4B18-8CD3-77EBFA4244B1}"/>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174.05998738425842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14.672406365738425</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1.7044434027775424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ca="1">IFERROR(NOW()-F6,"-")</f>
        <v>0.13917719907476567</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ca="1">IFERROR(NOW()-F7,"-")</f>
        <v>45999.05982534722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45999.05982534722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45999.05982534722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45999.05982534722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45999.05982534722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45999.05982534722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45999.05982534722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45999.05982534722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45999.05982534722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45999.05982534722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45999.05982534722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45999.05982534722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45999.05982534722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45999.05982534722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45999.05982534722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45999.05982534722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45999.05982534722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45999.05982534722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45999.05982534722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45999.05982534722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45999.05982534722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45999.05982534722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45999.05982534722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45999.05982534722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45999.05982534722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45999.05982534722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45999.05982534722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45999.05982534722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45999.05982534722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45999.05982534722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45999.05982534722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45999.05982534722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45999.05982534722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45999.05982534722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45999.05982534722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45999.05982534722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45999.05982534722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45999.05982534722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45999.05982534722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45999.05982534722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45999.05982534722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45999.05982534722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45999.05982534722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45999.05982534722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45999.05982534722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45999.05982534722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45999.05982534722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45999.05982534722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45999.05982534722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45999.05982534722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45999.05982534722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45999.05982534722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45999.05982534722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45999.05982534722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45999.05982534722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45999.05982534722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45999.05982534722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45999.05982534722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45999.05982534722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45999.05982534722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45999.05982534722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45999.05982534722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45999.05982534722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45999.05982534722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45999.05982534722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45999.05982534722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45999.05982534722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45999.05982534722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45999.05982534722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45999.05982534722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45999.05982534722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45999.05982534722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45999.05982534722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45999.05982534722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45999.05982534722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45999.05982534722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45999.05982534722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45999.05982534722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45999.05982534722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45999.05982534722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45999.05982534722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45999.05982534722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45999.05982534722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45999.05982534722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45999.05982534722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45999.05982534722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45999.05982534722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45999.05982534722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45999.05982534722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45999.05982534722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45999.05982534722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45999.05982534722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45999.05982534722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45999.05982534722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45999.05982534722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45999.05982534722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45999.05982534722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45999.05982534722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45999.05982534722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45999.05982534722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45999.05982534722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45999.05982534722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45999.05982534722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45999.05982534722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45999.05982534722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45999.05982534722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45999.05982534722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45999.05982534722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45999.05982534722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45999.05982534722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45999.05982534722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45999.05982534722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45999.05982534722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45999.05982534722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45999.05982534722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45999.05982534722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45999.05982534722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45999.05982534722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45999.05982534722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45999.05982534722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45999.05982534722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45999.05982534722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45999.05982534722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45999.05982534722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45999.05982534722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45999.05982534722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45999.05982534722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45999.05982534722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45999.05982534722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45999.05982534722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45999.05982534722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45999.05982534722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45999.05982534722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45999.05982534722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45999.05982534722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45999.05982534722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45999.05982534722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45999.05982534722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45999.05982534722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45999.05982534722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45999.05982534722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45999.05982534722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45999.05982534722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45999.05982534722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45999.05982534722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45999.05982534722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45999.05982534722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45999.05982534722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45999.05982534722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45999.05982534722</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45999.05982534722</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45999.05982534722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45999.05982534722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45999.05982534722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45999.05982534722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45999.05982534722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45999.05982534722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45999.05982534722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45999.05982534722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45999.05982534722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45999.05982534722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45999.05982534722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45999.05982534722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45999.05982534722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45999.05982534722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45999.05982534722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45999.05982534722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45999.05982534722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45999.05982534722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45999.05982534722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45999.05982534722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45999.05982534722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45999.05982534722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45999.05982534722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45999.05982534722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45999.05982534722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45999.05982534722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45999.05982534722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45999.05982534722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45999.05982534722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45999.05982534722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45999.05982534722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45999.05982534722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45999.05982534722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45999.05982534722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45999.05982534722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45999.05982534722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45999.05982534722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45999.05982534722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45999.05982534722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45999.05982534722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45999.05982534722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45999.05982534722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45999.05982534722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45999.05982534722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45999.05982534722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45999.05982534722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45999.05982534722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45999.05982534722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45999.05982534722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45999.05982534722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45999.05982534722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45999.05982534722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45999.05982534722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45999.05982534722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45999.05982534722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45999.05982534722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45999.05982534722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45999.05982534722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45999.05982534722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45999.05982534722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45999.05982534722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45999.05982534722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45999.05982534722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45999.05982534722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45999.05982534722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45999.05982534722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45999.05982534722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45999.05982534722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45999.05982534722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45999.05982534722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45999.05982534722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45999.05982534722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45999.05982534722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45999.05982534722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45999.05982534722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45999.05982534722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45999.05982534722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45999.05982534722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45999.05982534722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45999.05982534722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45999.05982534722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45999.05982534722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45999.05982534722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45999.05982534722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45999.05982534722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45999.05982534722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45999.05982534722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45999.05982534722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45999.05982534722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45999.05982534722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45999.05982534722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45999.05982534722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45999.05982534722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45999.05982534722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45999.05982534722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45999.05982534722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45999.05982534722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45999.05982534722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45999.05982534722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45999.05982534722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45999.05982534722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45999.05982534722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45999.05982534722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45999.05982534722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45999.05982534722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45999.05982534722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45999.05982534722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45999.05982534722</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45999.05982534722</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2"/>
  <sheetViews>
    <sheetView workbookViewId="0">
      <selection activeCell="D2" sqref="D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39123</v>
      </c>
      <c r="B2" s="58" t="str">
        <f>IFERROR(VLOOKUP(D2,DB!A:K,11,0),"")</f>
        <v>R3</v>
      </c>
      <c r="C2" s="18">
        <v>1</v>
      </c>
      <c r="D2" s="154" t="s">
        <v>19779</v>
      </c>
      <c r="E2" s="18" t="s">
        <v>39106</v>
      </c>
      <c r="F2" s="22">
        <v>45998.760289351849</v>
      </c>
      <c r="G2" s="21">
        <f t="shared" ref="G2" ca="1" si="0">IFERROR(NOW()-F2,"-")</f>
        <v>0.29953599537111586</v>
      </c>
      <c r="H2" s="22">
        <v>45998.755266203705</v>
      </c>
      <c r="I2" s="19" t="str">
        <f>IFERROR(VLOOKUP(D2,DB!A:F,6,0),"")</f>
        <v>SCECO</v>
      </c>
      <c r="J2" s="18" t="str">
        <f>IFERROR(VLOOKUP(D2,DB!A:G,7,0),"")</f>
        <v>Good</v>
      </c>
      <c r="K2" s="42" t="s">
        <v>39124</v>
      </c>
      <c r="L2" s="23" t="str">
        <f>IFERROR(VLOOKUP(D2,DB!A:I,9,0),"")</f>
        <v>Latis</v>
      </c>
    </row>
    <row r="3" spans="1:13" ht="15" customHeight="1">
      <c r="A3" s="19"/>
      <c r="B3" s="58" t="str">
        <f>IFERROR(VLOOKUP(D3,DB!A:K,11,0),"")</f>
        <v/>
      </c>
      <c r="C3" s="18"/>
      <c r="D3" s="154"/>
      <c r="E3" s="18"/>
      <c r="F3" s="20"/>
      <c r="G3" s="21">
        <f t="shared" ref="G3:G65" ca="1" si="1">IFERROR(NOW()-F3,"-")</f>
        <v>45999.05982534722</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1"/>
        <v>45999.05982534722</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45999.05982534722</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45999.05982534722</v>
      </c>
      <c r="H6" s="22"/>
      <c r="I6" s="19" t="str">
        <f>IFERROR(VLOOKUP(D6,DB!A:F,6,0),"")</f>
        <v/>
      </c>
      <c r="J6" s="18" t="str">
        <f>IFERROR(VLOOKUP(D6,DB!A:G,7,0),"")</f>
        <v/>
      </c>
      <c r="K6" s="42"/>
      <c r="L6" s="23" t="str">
        <f>IFERROR(VLOOKUP(D6,DB!A:I,9,0),"")</f>
        <v/>
      </c>
    </row>
    <row r="7" spans="1:13" ht="15" customHeight="1">
      <c r="A7" s="19"/>
      <c r="B7" s="58" t="str">
        <f>IFERROR(VLOOKUP(D7,DB!A:K,11,0),"")</f>
        <v/>
      </c>
      <c r="C7" s="18"/>
      <c r="D7" s="153"/>
      <c r="E7" s="18"/>
      <c r="F7" s="20"/>
      <c r="G7" s="21">
        <f t="shared" ca="1" si="1"/>
        <v>45999.05982534722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1"/>
        <v>45999.05982534722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1"/>
        <v>45999.05982534722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45999.05982534722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45999.05982534722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45999.05982534722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45999.05982534722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45999.05982534722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45999.05982534722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45999.05982534722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45999.05982534722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45999.05982534722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45999.05982534722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45999.05982534722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45999.05982534722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45999.05982534722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45999.05982534722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45999.05982534722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45999.05982534722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45999.05982534722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45999.05982534722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45999.05982534722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45999.05982534722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45999.05982534722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45999.05982534722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45999.05982534722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45999.05982534722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45999.05982534722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45999.05982534722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45999.05982534722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45999.05982534722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45999.05982534722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45999.05982534722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45999.05982534722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45999.05982534722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45999.05982534722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45999.05982534722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45999.05982534722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45999.05982534722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45999.05982534722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45999.05982534722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45999.05982534722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45999.05982534722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45999.05982534722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45999.05982534722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45999.05982534722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45999.05982534722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45999.05982534722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45999.05982534722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45999.05982534722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45999.05982534722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45999.05982534722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45999.05982534722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45999.05982534722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45999.05982534722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45999.05982534722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45999.05982534722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45999.05982534722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45999.05982534722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ref="G66:G129" ca="1" si="2">IFERROR(NOW()-F66,"-")</f>
        <v>45999.05982534722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2"/>
        <v>45999.05982534722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2"/>
        <v>45999.05982534722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45999.05982534722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45999.05982534722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45999.05982534722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45999.05982534722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45999.05982534722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45999.05982534722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45999.05982534722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45999.05982534722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45999.05982534722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45999.05982534722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45999.05982534722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45999.05982534722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45999.05982534722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45999.05982534722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45999.05982534722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45999.05982534722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45999.05982534722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45999.05982534722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45999.05982534722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45999.05982534722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45999.05982534722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45999.05982534722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45999.05982534722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45999.05982534722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45999.05982534722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45999.05982534722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45999.05982534722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45999.05982534722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45999.05982534722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45999.05982534722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45999.05982534722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45999.05982534722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45999.05982534722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45999.05982534722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45999.05982534722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45999.05982534722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45999.05982534722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45999.05982534722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45999.05982534722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45999.05982534722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45999.05982534722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45999.05982534722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45999.05982534722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45999.05982534722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45999.05982534722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45999.05982534722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45999.05982534722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45999.05982534722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45999.05982534722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45999.05982534722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45999.05982534722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45999.05982534722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45999.05982534722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45999.05982534722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45999.05982534722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45999.05982534722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45999.05982534722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45999.05982534722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45999.05982534722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45999.05982534722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45999.05982534722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ref="G130:G193" ca="1" si="3">IFERROR(NOW()-F130,"-")</f>
        <v>45999.05982534722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3"/>
        <v>45999.05982534722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3"/>
        <v>45999.05982534722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45999.05982534722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45999.05982534722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45999.05982534722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45999.05982534722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45999.05982534722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45999.05982534722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45999.05982534722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45999.05982534722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45999.05982534722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45999.05982534722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45999.05982534722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45999.05982534722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45999.05982534722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45999.05982534722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45999.05982534722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45999.05982534722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45999.05982534722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45999.05982534722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45999.05982534722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45999.05982534722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45999.05982534722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45999.05982534722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45999.05982534722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45999.05982534722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45999.05982534722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45999.05982534722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45999.05982534722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45999.05982534722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45999.05982534722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45999.05982534722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45999.05982534722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45999.05982534722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45999.05982534722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45999.05982534722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45999.05982534722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45999.05982534722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45999.05982534722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45999.05982534722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45999.05982534722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45999.05982534722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45999.05982534722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45999.05982534722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45999.05982534722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45999.05982534722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45999.05982534722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45999.05982534722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45999.05982534722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45999.05982534722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45999.05982534722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45999.05982534722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45999.05982534722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45999.05982534722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45999.05982534722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45999.05982534722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45999.05982534722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45999.05982534722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45999.05982534722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45999.05982534722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45999.05982534722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45999.05982534722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45999.05982534722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ref="G194:G257" ca="1" si="4">IFERROR(NOW()-F194,"-")</f>
        <v>45999.05982534722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4"/>
        <v>45999.05982534722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4"/>
        <v>45999.05982534722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45999.05982534722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45999.05982534722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45999.05982534722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45999.05982534722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45999.05982534722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45999.05982534722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45999.05982534722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45999.05982534722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45999.05982534722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45999.05982534722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45999.05982534722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45999.05982534722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45999.05982534722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45999.05982534722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45999.05982534722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45999.05982534722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45999.05982534722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45999.05982534722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45999.05982534722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45999.05982534722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45999.05982534722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45999.05982534722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45999.05982534722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45999.05982534722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45999.05982534722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45999.05982534722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45999.05982534722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45999.05982534722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45999.05982534722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45999.05982534722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45999.05982534722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45999.05982534722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45999.05982534722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45999.05982534722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45999.05982534722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45999.05982534722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45999.05982534722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45999.05982534722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45999.05982534722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45999.05982534722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45999.05982534722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45999.05982534722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45999.05982534722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45999.05982534722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45999.05982534722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45999.05982534722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45999.05982534722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45999.05982534722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45999.05982534722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45999.05982534722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45999.05982534722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45999.05982534722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45999.05982534722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45999.05982534722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45999.05982534722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45999.05982534722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45999.05982534722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45999.05982534722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45999.05982534722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45999.05982534722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45999.05982534722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ref="G258:G321" ca="1" si="5">IFERROR(NOW()-F258,"-")</f>
        <v>45999.05982534722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5"/>
        <v>45999.05982534722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5"/>
        <v>45999.05982534722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45999.05982534722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45999.05982534722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45999.05982534722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45999.05982534722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45999.05982534722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45999.05982534722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45999.05982534722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45999.05982534722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45999.05982534722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45999.05982534722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45999.05982534722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45999.05982534722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45999.05982534722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45999.05982534722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45999.05982534722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45999.05982534722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45999.05982534722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45999.05982534722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45999.05982534722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45999.05982534722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45999.05982534722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45999.05982534722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45999.05982534722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45999.05982534722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45999.05982534722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45999.05982534722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45999.05982534722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45999.05982534722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45999.05982534722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45999.05982534722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45999.05982534722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45999.05982534722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45999.05982534722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45999.05982534722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45999.05982534722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45999.05982534722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45999.05982534722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45999.05982534722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45999.05982534722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45999.05982534722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45999.05982534722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45999.05982534722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45999.05982534722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45999.05982534722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45999.05982534722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45999.05982534722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45999.05982534722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45999.05982534722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45999.05982534722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45999.05982534722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45999.05982534722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45999.05982534722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45999.05982534722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45999.05982534722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45999.05982534722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45999.05982534722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45999.05982534722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45999.05982534722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45999.05982534722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45999.05982534722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45999.05982534722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ref="G322:G385" ca="1" si="6">IFERROR(NOW()-F322,"-")</f>
        <v>45999.05982534722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6"/>
        <v>45999.05982534722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6"/>
        <v>45999.05982534722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45999.05982534722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45999.05982534722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45999.05982534722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45999.05982534722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45999.05982534722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45999.05982534722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45999.05982534722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45999.05982534722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45999.05982534722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45999.05982534722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45999.05982534722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45999.05982534722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45999.05982534722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45999.05982534722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45999.05982534722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45999.05982534722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45999.05982534722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45999.05982534722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45999.05982534722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45999.05982534722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45999.05982534722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45999.05982534722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45999.05982534722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45999.05982534722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45999.05982534722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45999.05982534722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45999.05982534722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45999.05982534722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45999.05982534722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45999.05982534722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45999.05982534722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45999.05982534722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45999.05982534722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45999.05982534722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45999.05982534722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45999.05982534722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45999.05982534722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45999.05982534722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45999.05982534722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45999.05982534722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45999.05982534722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45999.05982534722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45999.05982534722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45999.05982534722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45999.05982534722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45999.05982534722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45999.05982534722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45999.05982534722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45999.05982534722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45999.05982534722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45999.05982534722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45999.05982534722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45999.05982534722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45999.05982534722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45999.05982534722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45999.05982534722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45999.05982534722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45999.05982534722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45999.05982534722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45999.05982534722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45999.05982534722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ref="G386:G449" ca="1" si="7">IFERROR(NOW()-F386,"-")</f>
        <v>45999.05982534722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7"/>
        <v>45999.05982534722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7"/>
        <v>45999.05982534722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45999.05982534722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45999.05982534722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45999.05982534722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45999.05982534722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45999.05982534722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45999.05982534722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45999.05982534722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45999.05982534722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45999.05982534722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45999.05982534722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45999.05982534722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45999.05982534722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45999.05982534722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45999.05982534722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45999.05982534722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45999.05982534722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45999.05982534722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45999.05982534722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45999.05982534722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45999.05982534722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45999.05982534722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45999.05982534722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45999.05982534722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45999.05982534722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45999.05982534722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45999.05982534722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45999.05982534722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45999.05982534722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45999.05982534722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45999.05982534722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45999.05982534722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45999.05982534722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45999.05982534722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45999.05982534722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45999.05982534722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45999.05982534722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45999.05982534722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45999.05982534722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45999.05982534722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45999.05982534722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45999.05982534722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45999.05982534722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45999.05982534722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45999.05982534722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45999.05982534722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45999.05982534722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45999.05982534722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45999.05982534722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45999.05982534722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45999.05982534722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45999.05982534722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45999.05982534722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45999.05982534722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45999.05982534722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45999.05982534722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45999.05982534722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45999.05982534722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45999.05982534722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45999.05982534722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45999.05982534722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45999.05982534722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ref="G450:G513" ca="1" si="8">IFERROR(NOW()-F450,"-")</f>
        <v>45999.05982534722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8"/>
        <v>45999.05982534722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8"/>
        <v>45999.05982534722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45999.05982534722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45999.05982534722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45999.05982534722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45999.05982534722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45999.05982534722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45999.05982534722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45999.05982534722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45999.05982534722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45999.05982534722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45999.05982534722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45999.05982534722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45999.05982534722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45999.05982534722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45999.05982534722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45999.05982534722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45999.05982534722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45999.05982534722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45999.05982534722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45999.05982534722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45999.05982534722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45999.05982534722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45999.05982534722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45999.05982534722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45999.05982534722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45999.05982534722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45999.05982534722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45999.05982534722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45999.05982534722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45999.05982534722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45999.05982534722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45999.05982534722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45999.05982534722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45999.05982534722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45999.05982534722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45999.05982534722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45999.05982534722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45999.05982534722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45999.05982534722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45999.05982534722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45999.05982534722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45999.05982534722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45999.05982534722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45999.05982534722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45999.05982534722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45999.05982534722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45999.05982534722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45999.05982534722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45999.05982534722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45999.05982534722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45999.05982534722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45999.05982534722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45999.05982534722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45999.05982534722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45999.05982534722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45999.05982534722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45999.05982534722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45999.05982534722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45999.05982534722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45999.05982534722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45999.05982534722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45999.05982534722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ref="G514:G577" ca="1" si="9">IFERROR(NOW()-F514,"-")</f>
        <v>45999.05982534722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9"/>
        <v>45999.05982534722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9"/>
        <v>45999.05982534722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45999.05982534722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45999.05982534722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45999.05982534722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45999.05982534722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45999.05982534722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45999.05982534722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45999.05982534722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45999.05982534722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45999.05982534722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45999.05982534722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45999.05982534722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45999.05982534722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45999.05982534722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45999.05982534722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45999.05982534722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45999.05982534722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45999.05982534722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45999.05982534722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45999.05982534722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45999.05982534722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45999.05982534722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45999.05982534722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45999.05982534722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45999.05982534722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45999.05982534722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45999.05982534722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45999.05982534722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45999.05982534722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45999.05982534722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45999.05982534722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45999.05982534722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45999.05982534722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45999.05982534722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45999.05982534722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45999.05982534722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45999.05982534722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45999.05982534722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45999.05982534722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45999.05982534722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45999.05982534722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45999.05982534722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45999.05982534722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45999.05982534722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45999.05982534722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45999.05982534722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45999.05982534722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45999.05982534722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45999.05982534722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45999.05982534722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45999.05982534722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45999.05982534722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45999.05982534722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45999.05982534722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45999.05982534722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45999.05982534722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45999.05982534722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45999.05982534722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45999.05982534722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45999.05982534722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45999.05982534722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45999.05982534722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ref="G578:G641" ca="1" si="10">IFERROR(NOW()-F578,"-")</f>
        <v>45999.05982534722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10"/>
        <v>45999.05982534722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10"/>
        <v>45999.05982534722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45999.05982534722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45999.05982534722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45999.05982534722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45999.05982534722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45999.05982534722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45999.05982534722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45999.05982534722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45999.05982534722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45999.05982534722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45999.05982534722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45999.05982534722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45999.05982534722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45999.05982534722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45999.05982534722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45999.05982534722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45999.05982534722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45999.05982534722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45999.05982534722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45999.05982534722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45999.05982534722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45999.05982534722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45999.05982534722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45999.05982534722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45999.05982534722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45999.05982534722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45999.05982534722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45999.05982534722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45999.05982534722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45999.05982534722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45999.05982534722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45999.05982534722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45999.05982534722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45999.05982534722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45999.05982534722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45999.05982534722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45999.05982534722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45999.05982534722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45999.05982534722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45999.05982534722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45999.05982534722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45999.05982534722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45999.05982534722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45999.05982534722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45999.05982534722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45999.05982534722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45999.05982534722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45999.05982534722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45999.05982534722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45999.05982534722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45999.05982534722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45999.05982534722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45999.05982534722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45999.05982534722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45999.05982534722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45999.05982534722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45999.05982534722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45999.05982534722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45999.05982534722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45999.05982534722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45999.05982534722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45999.05982534722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ref="G642:G705" ca="1" si="11">IFERROR(NOW()-F642,"-")</f>
        <v>45999.05982534722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1"/>
        <v>45999.05982534722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1"/>
        <v>45999.05982534722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45999.05982534722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45999.05982534722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45999.05982534722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45999.05982534722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45999.05982534722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45999.05982534722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45999.05982534722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45999.05982534722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45999.05982534722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45999.05982534722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45999.05982534722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45999.05982534722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45999.05982534722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45999.05982534722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45999.05982534722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45999.05982534722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45999.05982534722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45999.05982534722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45999.05982534722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45999.05982534722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45999.05982534722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45999.05982534722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45999.05982534722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45999.05982534722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45999.05982534722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45999.05982534722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45999.05982534722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45999.05982534722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45999.05982534722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45999.05982534722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45999.05982534722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45999.05982534722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45999.05982534722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45999.05982534722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45999.05982534722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45999.05982534722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45999.05982534722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45999.05982534722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45999.05982534722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45999.05982534722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45999.05982534722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45999.05982534722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45999.05982534722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45999.05982534722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45999.05982534722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45999.05982534722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45999.05982534722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45999.05982534722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45999.05982534722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45999.05982534722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45999.05982534722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45999.05982534722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45999.05982534722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45999.05982534722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45999.05982534722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45999.05982534722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45999.05982534722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45999.05982534722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45999.05982534722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45999.05982534722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45999.05982534722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ref="G706:G769" ca="1" si="12">IFERROR(NOW()-F706,"-")</f>
        <v>45999.05982534722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2"/>
        <v>45999.05982534722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2"/>
        <v>45999.05982534722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45999.05982534722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45999.05982534722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45999.05982534722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45999.05982534722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45999.05982534722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45999.05982534722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45999.05982534722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45999.05982534722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45999.05982534722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45999.05982534722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45999.05982534722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45999.05982534722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45999.05982534722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45999.05982534722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45999.05982534722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45999.05982534722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45999.05982534722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45999.05982534722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45999.05982534722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45999.05982534722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45999.05982534722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45999.05982534722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45999.05982534722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45999.05982534722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45999.05982534722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45999.05982534722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45999.05982534722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45999.05982534722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45999.05982534722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45999.05982534722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45999.05982534722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45999.05982534722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45999.05982534722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45999.05982534722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45999.05982534722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45999.05982534722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45999.05982534722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45999.05982534722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45999.05982534722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45999.05982534722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45999.05982534722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45999.05982534722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45999.05982534722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45999.05982534722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45999.05982534722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45999.05982534722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45999.05982534722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45999.05982534722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45999.05982534722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45999.05982534722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45999.05982534722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45999.05982534722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45999.05982534722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45999.05982534722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45999.05982534722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45999.05982534722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45999.05982534722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45999.05982534722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45999.05982534722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45999.05982534722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45999.05982534722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ref="G770:G833" ca="1" si="13">IFERROR(NOW()-F770,"-")</f>
        <v>45999.05982534722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3"/>
        <v>45999.05982534722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3"/>
        <v>45999.05982534722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45999.05982534722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45999.05982534722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45999.05982534722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45999.05982534722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45999.05982534722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45999.05982534722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45999.05982534722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45999.05982534722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45999.05982534722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45999.05982534722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45999.05982534722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45999.05982534722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45999.05982534722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45999.05982534722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45999.05982534722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45999.05982534722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45999.05982534722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45999.05982534722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45999.05982534722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45999.05982534722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45999.05982534722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45999.05982534722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45999.05982534722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45999.05982534722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45999.05982534722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45999.05982534722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45999.05982534722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45999.05982534722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45999.05982534722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45999.05982534722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45999.05982534722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45999.05982534722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45999.05982534722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45999.05982534722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45999.05982534722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45999.05982534722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45999.05982534722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45999.05982534722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45999.05982534722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45999.05982534722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45999.05982534722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45999.05982534722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45999.05982534722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45999.05982534722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45999.05982534722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45999.05982534722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45999.05982534722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45999.05982534722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45999.05982534722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45999.05982534722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45999.05982534722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45999.05982534722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45999.05982534722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45999.05982534722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45999.05982534722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45999.05982534722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45999.05982534722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45999.05982534722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45999.05982534722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45999.05982534722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45999.05982534722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ref="G834:G897" ca="1" si="14">IFERROR(NOW()-F834,"-")</f>
        <v>45999.05982534722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4"/>
        <v>45999.05982534722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4"/>
        <v>45999.05982534722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45999.05982534722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45999.05982534722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45999.05982534722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45999.05982534722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45999.05982534722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45999.05982534722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45999.05982534722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45999.05982534722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45999.05982534722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45999.05982534722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45999.05982534722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45999.05982534722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45999.05982534722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45999.05982534722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45999.05982534722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45999.05982534722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45999.05982534722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45999.05982534722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45999.05982534722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45999.05982534722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45999.05982534722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45999.05982534722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45999.05982534722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45999.05982534722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45999.05982534722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45999.05982534722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45999.05982534722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45999.05982534722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45999.05982534722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45999.05982534722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45999.05982534722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45999.05982534722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45999.05982534722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45999.05982534722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45999.05982534722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45999.05982534722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45999.05982534722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45999.05982534722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45999.05982534722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45999.05982534722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45999.05982534722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45999.05982534722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45999.05982534722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45999.05982534722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45999.05982534722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45999.05982534722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45999.05982534722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45999.05982534722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45999.05982534722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45999.05982534722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45999.05982534722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45999.05982534722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45999.05982534722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45999.05982534722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45999.05982534722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45999.05982534722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45999.05982534722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45999.05982534722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45999.05982534722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45999.05982534722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45999.05982534722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ref="G898:G912" ca="1" si="15">IFERROR(NOW()-F898,"-")</f>
        <v>45999.05982534722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5"/>
        <v>45999.05982534722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5"/>
        <v>45999.05982534722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45999.05982534722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45999.05982534722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45999.05982534722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45999.05982534722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45999.05982534722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45999.05982534722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45999.05982534722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45999.05982534722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45999.05982534722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45999.05982534722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45999.05982534722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45999.05982534722</v>
      </c>
      <c r="H912" s="22"/>
      <c r="I912" s="19" t="str">
        <f>IFERROR(VLOOKUP(D912,DB!A:F,6,0),"")</f>
        <v/>
      </c>
      <c r="J912" s="18" t="str">
        <f>IFERROR(VLOOKUP(D912,DB!A:G,7,0),"")</f>
        <v/>
      </c>
      <c r="K912" s="42"/>
      <c r="L912" s="23" t="str">
        <f>IFERROR(VLOOKUP(D912,DB!A:I,9,0),"")</f>
        <v/>
      </c>
    </row>
  </sheetData>
  <dataValidations count="2">
    <dataValidation allowBlank="1" showInputMessage="1" showErrorMessage="1" sqref="E1" xr:uid="{5914219A-CB83-432D-936A-CC0CB6F3982A}"/>
    <dataValidation type="list" allowBlank="1" showInputMessage="1" showErrorMessage="1" sqref="E2:E9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295.57910775462369</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39111</v>
      </c>
      <c r="F3" s="91">
        <v>45997.533333333333</v>
      </c>
      <c r="G3" s="92">
        <f t="shared" ref="G3:G44" ca="1" si="0">IFERROR(NOW()-F3,"")</f>
        <v>1.5264920138870366</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0.26568182869959855</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45999.05982534722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45999.05982534722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45999.05982534722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45999.05982534722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45999.05982534722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45999.05982534722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45999.05982534722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45999.05982534722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45999.05982534722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45999.05982534722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45999.05982534722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45999.05982534722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45999.05982534722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45999.05982534722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45999.05982534722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45999.05982534722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45999.05982534722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45999.05982534722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45999.05982534722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45999.05982534722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45999.05982534722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45999.05982534722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45999.05982534722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45999.05982534722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45999.05982534722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45999.05982534722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45999.05982534722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45999.05982534722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45999.05982534722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45999.05982534722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45999.05982534722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45999.05982534722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45999.05982534722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45999.05982534722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45999.05982534722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45999.05982534722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45999.05982534722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45999.05982534722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45999.05982534722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45999.05982534722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45999.05982534722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45999.05982534722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45999.05982534722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45999.05982534722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45999.05982534722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45999.05982534722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45999.05982534722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45999.05982534722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45999.05982534722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45999.05982534722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45999.05982534722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45999.05982534722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45999.05982534722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45999.05982534722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45999.05982534722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45999.05982534722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45999.05982534722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45999.05982534722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45999.05982534722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45999.05982534722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45999.05982534722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45999.05982534722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45999.05982534722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45999.05982534722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45999.05982534722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45999.05982534722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45999.05982534722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45999.05982534722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45999.05982534722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45999.05982534722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45999.05982534722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45999.05982534722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45999.05982534722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45999.05982534722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45999.05982534722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45999.05982534722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45999.05982534722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45999.05982534722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45999.05982534722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45999.05982534722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45999.05982534722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45999.05982534722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45999.05982534722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45999.05982534722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45999.05982534722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45999.05982534722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45999.05982534722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45999.05982534722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45999.05982534722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45999.05982534722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45999.05982534722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45999.05982534722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45999.05982534722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45999.05982534722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45999.05982534722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45999.05982534722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45999.05982534722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45999.05982534722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45999.05982534722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45999.05982534722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45999.05982534722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45999.05982534722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45999.05982534722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45999.05982534722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45999.05982534722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45999.05982534722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45999.05982534722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45999.05982534722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45999.05982534722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45999.05982534722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45999.05982534722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45999.05982534722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45999.05982534722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45999.05982534722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45999.05982534722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45999.05982534722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45999.05982534722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45999.05982534722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45999.05982534722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45999.05982534722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45999.05982534722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45999.05982534722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45999.05982534722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45999.05982534722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45999.05982534722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45999.05982534722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45999.05982534722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45999.05982534722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45999.05982534722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45999.05982534722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45999.05982534722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45999.05982534722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45999.05982534722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45999.05982534722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45999.05982534722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45999.05982534722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45999.05982534722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45999.05982534722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45999.05982534722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45999.05982534722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45999.05982534722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45999.05982534722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45999.05982534722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45999.05982534722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45999.05982534722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45999.05982534722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45999.05982534722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45999.05982534722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45999.05982534722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45999.05982534722</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107.22776516203157</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39111</v>
      </c>
      <c r="F3" s="38">
        <v>45926.188877314817</v>
      </c>
      <c r="G3" s="102">
        <f t="shared" ref="G3" ca="1" si="0">IFERROR(NOW()-F3,"")</f>
        <v>72.870948032403248</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39111</v>
      </c>
      <c r="F4" s="104">
        <v>45948.661111111112</v>
      </c>
      <c r="G4" s="105">
        <f t="shared" ref="G4" ca="1" si="1">IFERROR(NOW()-F4,"")</f>
        <v>50.39871423610748</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17.686526736106316</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1.9523369212911348</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39111</v>
      </c>
      <c r="F7" s="38">
        <v>45998.467928240738</v>
      </c>
      <c r="G7" s="131">
        <f ca="1">IFERROR(NOW()-F7,"")</f>
        <v>0.59189710648206528</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39111</v>
      </c>
      <c r="F8" s="38">
        <v>45998.699166666665</v>
      </c>
      <c r="G8" s="131">
        <f ca="1">IFERROR(NOW()-F8,"")</f>
        <v>0.36065868055447936</v>
      </c>
      <c r="H8" s="38">
        <v>45998.687361111108</v>
      </c>
      <c r="I8" s="37" t="str">
        <f>IFERROR(VLOOKUP(D8,DB!A:F,6,0),"")</f>
        <v>SCECO</v>
      </c>
      <c r="J8" s="37" t="str">
        <f>IFERROR(VLOOKUP(D8,DB!A:G,7,0),"")</f>
        <v>Vandalized+Dead</v>
      </c>
      <c r="K8" s="37" t="s">
        <v>39144</v>
      </c>
      <c r="L8" s="37" t="str">
        <f>IFERROR(VLOOKUP(D8,DB!A:I,9,0),"")</f>
        <v>Latis</v>
      </c>
    </row>
    <row r="9" spans="1:13">
      <c r="A9" s="37" t="s">
        <v>39145</v>
      </c>
      <c r="B9" s="37" t="s">
        <v>5445</v>
      </c>
      <c r="C9" s="37">
        <v>1</v>
      </c>
      <c r="D9" s="37" t="s">
        <v>32416</v>
      </c>
      <c r="E9" s="37" t="s">
        <v>39106</v>
      </c>
      <c r="F9" s="38">
        <v>45999.006296296298</v>
      </c>
      <c r="G9" s="131">
        <f ca="1">IFERROR(NOW()-F9,"")</f>
        <v>5.3529050921497401E-2</v>
      </c>
      <c r="H9" s="38">
        <v>45998.991527777776</v>
      </c>
      <c r="I9" s="37" t="str">
        <f>IFERROR(VLOOKUP(D9,DB!A:F,6,0),"")</f>
        <v>Generator-SG</v>
      </c>
      <c r="J9" s="37" t="str">
        <f>IFERROR(VLOOKUP(D9,DB!A:G,7,0),"")</f>
        <v>Dead</v>
      </c>
      <c r="K9" s="37" t="s">
        <v>39146</v>
      </c>
      <c r="L9" s="37" t="str">
        <f>IFERROR(VLOOKUP(D9,DB!A:I,9,0),"")</f>
        <v>Latis</v>
      </c>
    </row>
    <row r="10" spans="1:13">
      <c r="A10" s="37"/>
      <c r="B10" s="37" t="str">
        <f>IFERROR(VLOOKUP(D10,DB!A:K,11,0),"")</f>
        <v/>
      </c>
      <c r="C10" s="37"/>
      <c r="D10" s="37"/>
      <c r="E10" s="37"/>
      <c r="F10" s="38"/>
      <c r="G10" s="131">
        <f ca="1">IFERROR(NOW()-F10,"")</f>
        <v>45999.05982534722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45999.05982534722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45999.05982534722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45999.05982534722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45999.05982534722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45999.05982534722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45999.05982534722</v>
      </c>
      <c r="H16" s="38"/>
      <c r="I16" s="37" t="str">
        <f>IFERROR(VLOOKUP(D16,DB!A:F,6,0),"")</f>
        <v/>
      </c>
      <c r="J16" s="37" t="str">
        <f>IFERROR(VLOOKUP(D16,DB!A:G,7,0),"")</f>
        <v/>
      </c>
      <c r="K16" s="37"/>
      <c r="L16" s="37" t="str">
        <f>IFERROR(VLOOKUP(D16,DB!A:I,9,0),"")</f>
        <v/>
      </c>
    </row>
    <row r="17" spans="1:12">
      <c r="A17" s="100"/>
      <c r="B17" s="100" t="str">
        <f>IFERROR(VLOOKUP(D17,DB!A:K,11,0),"")</f>
        <v/>
      </c>
      <c r="C17" s="100"/>
      <c r="D17" s="100"/>
      <c r="E17" s="100"/>
      <c r="F17" s="132"/>
      <c r="G17" s="102">
        <f ca="1">IFERROR(NOW()-F17,"")</f>
        <v>45999.05982534722</v>
      </c>
      <c r="H17" s="132"/>
      <c r="I17" s="100" t="str">
        <f>IFERROR(VLOOKUP(D17,DB!A:F,6,0),"")</f>
        <v/>
      </c>
      <c r="J17" s="100" t="str">
        <f>IFERROR(VLOOKUP(D17,DB!A:G,7,0),"")</f>
        <v/>
      </c>
      <c r="K17" s="100"/>
      <c r="L17" s="100" t="str">
        <f>IFERROR(VLOOKUP(D17,DB!A:I,9,0),"")</f>
        <v/>
      </c>
    </row>
    <row r="18" spans="1:12">
      <c r="A18" s="37"/>
      <c r="B18" s="37" t="str">
        <f>IFERROR(VLOOKUP(D18,DB!A:K,11,0),"")</f>
        <v/>
      </c>
      <c r="C18" s="37"/>
      <c r="D18" s="37"/>
      <c r="E18" s="37"/>
      <c r="F18" s="38"/>
      <c r="G18" s="131">
        <f ca="1">IFERROR(NOW()-F18,"")</f>
        <v>45999.05982534722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45999.05982534722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45999.05982534722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45999.05982534722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45999.05982534722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45999.05982534722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45999.05982534722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45999.05982534722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45999.05982534722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45999.05982534722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45999.05982534722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45999.05982534722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45999.05982534722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45999.05982534722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45999.05982534722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45999.05982534722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45999.05982534722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45999.05982534722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45999.05982534722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45999.05982534722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45999.05982534722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45999.05982534722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45999.05982534722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45999.05982534722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45999.05982534722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45999.05982534722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45999.05982534722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45999.05982534722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45999.05982534722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45999.05982534722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45999.05982534722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45999.05982534722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45999.05982534722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45999.05982534722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45999.05982534722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45999.05982534722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45999.05982534722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45999.05982534722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45999.05982534722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45999.05982534722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45999.05982534722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45999.05982534722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45999.05982534722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45999.05982534722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45999.05982534722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45999.05982534722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45999.05982534722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45999.05982534722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45999.05982534722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45999.05982534722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45999.05982534722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45999.05982534722</v>
      </c>
      <c r="H69" s="38"/>
      <c r="I69" s="37" t="str">
        <f>IFERROR(VLOOKUP(D69,DB!A:F,6,0),"")</f>
        <v/>
      </c>
      <c r="J69" s="37" t="str">
        <f>IFERROR(VLOOKUP(D69,DB!A:G,7,0),"")</f>
        <v/>
      </c>
      <c r="K69" s="37"/>
      <c r="L69" s="37"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8" ca="1" si="0">IFERROR(NOW()-F2,"-")</f>
        <v>45999.05982534722</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45999.05982534722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45999.05982534722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45999.05982534722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45999.05982534722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45999.05982534722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45999.05982534722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45999.05982534722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45999.05982534722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45999.05982534722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45999.05982534722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45999.05982534722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45999.05982534722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45999.05982534722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45999.05982534722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45999.05982534722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45999.05982534722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45999.05982534722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45999.05982534722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45999.05982534722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45999.05982534722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45999.05982534722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45999.05982534722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45999.05982534722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45999.05982534722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45999.05982534722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45999.05982534722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45999.05982534722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45999.05982534722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45999.05982534722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45999.05982534722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45999.05982534722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45999.05982534722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45999.05982534722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45999.05982534722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45999.05982534722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45999.05982534722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45999.05982534722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45999.05982534722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45999.05982534722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45999.05982534722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45999.05982534722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45999.05982534722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45999.05982534722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45999.05982534722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45999.05982534722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45999.05982534722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45999.05982534722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45999.05982534722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45999.05982534722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45999.05982534722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45999.05982534722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45999.05982534722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45999.05982534722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45999.05982534722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45999.05982534722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45999.05982534722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45999.05982534722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45999.05982534722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45999.05982534722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45999.05982534722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45999.05982534722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45999.05982534722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45999.05982534722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45999.05982534722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45999.05982534722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45999.05982534722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45999.05982534722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45999.05982534722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45999.05982534722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45999.05982534722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45999.05982534722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45999.05982534722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45999.05982534722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45999.05982534722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45999.05982534722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45999.05982534722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45999.05982534722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45999.05982534722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45999.05982534722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45999.05982534722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45999.05982534722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45999.05982534722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45999.05982534722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45999.05982534722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45999.05982534722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45999.05982534722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45999.05982534722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45999.05982534722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45999.05982534722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45999.05982534722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45999.05982534722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45999.05982534722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45999.05982534722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45999.05982534722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45999.05982534722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45999.05982534722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45999.05982534722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45999.05982534722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45999.05982534722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45999.05982534722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45999.05982534722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45999.05982534722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45999.05982534722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45999.05982534722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45999.05982534722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45999.05982534722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45999.05982534722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45999.05982534722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45999.05982534722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45999.05982534722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45999.05982534722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45999.05982534722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45999.05982534722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45999.05982534722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45999.05982534722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45999.05982534722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45999.05982534722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45999.05982534722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45999.05982534722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45999.05982534722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45999.05982534722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45999.05982534722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45999.05982534722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45999.05982534722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45999.05982534722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45999.05982534722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45999.05982534722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45999.05982534722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45999.05982534722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45999.05982534722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45999.05982534722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45999.05982534722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45999.05982534722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45999.05982534722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45999.05982534722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45999.05982534722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45999.05982534722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45999.05982534722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45999.05982534722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45999.05982534722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45999.05982534722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45999.05982534722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45999.05982534722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45999.05982534722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45999.05982534722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45999.05982534722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45999.05982534722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45999.05982534722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45999.05982534722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45999.05982534722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45999.05982534722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45999.05982534722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45999.05982534722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45999.05982534722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45999.05982534722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45999.05982534722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45999.05982534722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45999.05982534722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45999.05982534722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45999.05982534722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45999.05982534722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45999.05982534722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45999.05982534722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45999.05982534722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45999.05982534722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45999.05982534722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45999.05982534722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45999.05982534722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45999.05982534722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45999.05982534722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45999.05982534722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45999.05982534722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45999.05982534722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45999.05982534722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45999.05982534722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45999.05982534722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45999.05982534722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45999.05982534722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45999.05982534722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45999.05982534722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45999.05982534722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45999.05982534722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45999.05982534722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45999.05982534722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45999.05982534722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45999.05982534722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45999.05982534722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45999.05982534722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45999.05982534722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45999.05982534722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45999.05982534722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45999.05982534722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45999.05982534722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45999.05982534722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45999.05982534722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45999.05982534722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45999.05982534722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45999.05982534722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45999.05982534722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45999.05982534722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45999.05982534722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45999.05982534722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45999.05982534722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45999.05982534722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45999.05982534722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45999.05982534722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45999.05982534722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45999.05982534722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45999.05982534722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45999.05982534722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45999.05982534722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45999.05982534722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45999.05982534722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45999.05982534722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45999.05982534722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45999.05982534722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45999.05982534722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45999.05982534722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45999.05982534722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45999.05982534722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45999.05982534722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45999.05982534722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45999.05982534722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45999.05982534722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45999.05982534722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45999.05982534722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45999.05982534722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45999.05982534722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45999.05982534722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45999.05982534722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45999.05982534722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45999.05982534722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45999.05982534722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45999.05982534722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45999.05982534722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45999.05982534722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45999.05982534722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45999.05982534722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45999.05982534722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45999.05982534722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45999.05982534722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45999.05982534722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45999.05982534722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45999.05982534722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45999.05982534722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45999.05982534722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45999.05982534722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45999.05982534722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45999.05982534722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45999.05982534722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45999.05982534722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45999.05982534722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45999.05982534722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45999.05982534722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45999.05982534722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45999.05982534722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45999.05982534722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45999.05982534722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45999.05982534722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45999.05982534722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45999.05982534722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45999.05982534722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45999.05982534722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45999.05982534722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45999.05982534722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45999.05982534722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45999.05982534722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45999.05982534722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45999.05982534722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45999.05982534722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45999.05982534722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45999.05982534722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45999.05982534722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45999.05982534722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45999.05982534722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45999.05982534722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45999.05982534722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45999.05982534722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45999.05982534722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45999.05982534722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45999.05982534722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45999.05982534722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45999.05982534722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45999.05982534722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45999.05982534722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45999.05982534722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45999.05982534722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45999.05982534722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45999.05982534722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45999.05982534722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45999.05982534722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45999.05982534722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45999.05982534722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45999.05982534722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45999.05982534722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45999.05982534722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45999.05982534722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45999.05982534722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45999.05982534722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45999.05982534722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45999.05982534722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45999.05982534722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45999.05982534722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45999.05982534722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45999.05982534722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45999.05982534722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45999.05982534722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45999.05982534722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45999.05982534722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45999.05982534722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45999.05982534722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45999.05982534722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45999.05982534722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45999.05982534722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45999.05982534722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45999.05982534722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45999.05982534722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45999.05982534722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45999.05982534722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45999.05982534722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45999.05982534722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45999.05982534722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45999.05982534722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45999.05982534722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45999.05982534722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45999.05982534722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45999.05982534722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45999.05982534722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45999.05982534722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45999.05982534722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45999.05982534722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45999.05982534722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45999.05982534722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45999.05982534722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45999.05982534722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45999.05982534722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45999.05982534722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45999.05982534722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45999.05982534722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45999.05982534722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45999.05982534722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45999.05982534722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45999.05982534722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45999.05982534722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45999.05982534722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45999.05982534722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45999.05982534722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45999.05982534722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45999.05982534722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45999.05982534722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45999.05982534722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45999.05982534722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45999.05982534722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45999.05982534722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45999.05982534722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45999.05982534722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45999.05982534722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45999.05982534722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45999.05982534722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45999.05982534722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45999.05982534722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45999.05982534722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45999.05982534722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45999.05982534722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45999.05982534722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45999.05982534722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45999.05982534722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45999.05982534722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45999.05982534722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45999.05982534722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45999.05982534722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45999.05982534722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45999.05982534722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45999.05982534722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45999.05982534722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45999.05982534722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45999.05982534722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45999.05982534722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45999.05982534722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45999.05982534722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45999.05982534722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45999.05982534722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45999.05982534722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45999.05982534722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45999.05982534722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45999.05982534722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45999.05982534722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45999.05982534722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45999.05982534722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45999.05982534722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45999.05982534722</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45999.05982534722</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2025-12-07T22:26:40Z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